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mc:AlternateContent xmlns:mc="http://schemas.openxmlformats.org/markup-compatibility/2006">
    <mc:Choice Requires="x15">
      <x15ac:absPath xmlns:x15ac="http://schemas.microsoft.com/office/spreadsheetml/2010/11/ac" url="\\FILE-SERVER\backup\経理\「建退共」関係\"/>
    </mc:Choice>
  </mc:AlternateContent>
  <xr:revisionPtr revIDLastSave="0" documentId="13_ncr:1_{C944D61F-4F4C-49B3-B003-2B18D30CA8CB}" xr6:coauthVersionLast="47" xr6:coauthVersionMax="47" xr10:uidLastSave="{00000000-0000-0000-0000-000000000000}"/>
  <bookViews>
    <workbookView xWindow="480" yWindow="0" windowWidth="20010" windowHeight="10920" xr2:uid="{00000000-000D-0000-FFFF-FFFF00000000}"/>
  </bookViews>
  <sheets>
    <sheet name="購入率計算サポート" sheetId="1" r:id="rId1"/>
    <sheet name="工事種別分類表" sheetId="2" r:id="rId2"/>
    <sheet name="Sheet3" sheetId="3" r:id="rId3"/>
  </sheets>
  <definedNames>
    <definedName name="_xlnm.Print_Area" localSheetId="0">購入率計算サポート!$A$1:$O$26</definedName>
    <definedName name="金額区分別購入率">購入率計算サポート!$A$16:$N$20</definedName>
    <definedName name="区分１">購入率計算サポート!$A$16:$N$16</definedName>
    <definedName name="区分２">購入率計算サポート!$A$17:$N$17</definedName>
    <definedName name="区分３">購入率計算サポート!$A$18:$N$18</definedName>
    <definedName name="区分４">購入率計算サポート!$A$19:$N$19</definedName>
    <definedName name="区分５">購入率計算サポート!$A$20:$N$20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9" i="1" l="1"/>
  <c r="G29" i="1"/>
  <c r="H29" i="1"/>
  <c r="I29" i="1"/>
  <c r="K29" i="1"/>
  <c r="L29" i="1"/>
  <c r="M29" i="1"/>
  <c r="N29" i="1"/>
  <c r="E30" i="1"/>
  <c r="F30" i="1"/>
  <c r="G30" i="1"/>
  <c r="H30" i="1"/>
  <c r="I30" i="1"/>
  <c r="B30" i="1" l="1"/>
  <c r="E11" i="1"/>
  <c r="E29" i="1" l="1"/>
  <c r="J29" i="1"/>
  <c r="B29" i="1" l="1"/>
  <c r="Q8" i="1" s="1"/>
  <c r="L8" i="1" s="1"/>
  <c r="L9" i="1" s="1"/>
</calcChain>
</file>

<file path=xl/sharedStrings.xml><?xml version="1.0" encoding="utf-8"?>
<sst xmlns="http://schemas.openxmlformats.org/spreadsheetml/2006/main" count="157" uniqueCount="117">
  <si>
    <t>土木</t>
    <rPh sb="0" eb="2">
      <t>ドボク</t>
    </rPh>
    <phoneticPr fontId="2"/>
  </si>
  <si>
    <t>舗装</t>
    <rPh sb="0" eb="2">
      <t>ホソウ</t>
    </rPh>
    <phoneticPr fontId="2"/>
  </si>
  <si>
    <t>堰堤</t>
    <rPh sb="0" eb="2">
      <t>エンテイ</t>
    </rPh>
    <phoneticPr fontId="2"/>
  </si>
  <si>
    <t>浚渫・埋立</t>
    <rPh sb="0" eb="2">
      <t>シュンセツ</t>
    </rPh>
    <rPh sb="3" eb="5">
      <t>ウメタテ</t>
    </rPh>
    <phoneticPr fontId="2"/>
  </si>
  <si>
    <t>その他土木</t>
    <rPh sb="2" eb="3">
      <t>タ</t>
    </rPh>
    <rPh sb="3" eb="5">
      <t>ドボク</t>
    </rPh>
    <phoneticPr fontId="2"/>
  </si>
  <si>
    <t>建築</t>
    <rPh sb="0" eb="2">
      <t>ケンチク</t>
    </rPh>
    <phoneticPr fontId="2"/>
  </si>
  <si>
    <t>設備</t>
    <rPh sb="0" eb="2">
      <t>セツビ</t>
    </rPh>
    <phoneticPr fontId="2"/>
  </si>
  <si>
    <t>住宅・同設備</t>
    <rPh sb="0" eb="2">
      <t>ジュウタク</t>
    </rPh>
    <rPh sb="3" eb="4">
      <t>ドウ</t>
    </rPh>
    <rPh sb="4" eb="6">
      <t>セツビ</t>
    </rPh>
    <phoneticPr fontId="2"/>
  </si>
  <si>
    <t>非住宅・同設備</t>
    <rPh sb="0" eb="1">
      <t>ヒ</t>
    </rPh>
    <rPh sb="1" eb="3">
      <t>ジュウタク</t>
    </rPh>
    <rPh sb="4" eb="5">
      <t>ドウ</t>
    </rPh>
    <rPh sb="5" eb="7">
      <t>セツビ</t>
    </rPh>
    <phoneticPr fontId="2"/>
  </si>
  <si>
    <t>屋外の電気等</t>
    <rPh sb="0" eb="2">
      <t>オクガイ</t>
    </rPh>
    <rPh sb="3" eb="5">
      <t>デンキ</t>
    </rPh>
    <rPh sb="5" eb="6">
      <t>トウ</t>
    </rPh>
    <phoneticPr fontId="2"/>
  </si>
  <si>
    <t>機械器具設置</t>
    <rPh sb="0" eb="2">
      <t>キカイ</t>
    </rPh>
    <rPh sb="2" eb="4">
      <t>キグ</t>
    </rPh>
    <rPh sb="4" eb="6">
      <t>セッチ</t>
    </rPh>
    <phoneticPr fontId="2"/>
  </si>
  <si>
    <t>総工事費</t>
    <rPh sb="0" eb="1">
      <t>ソウ</t>
    </rPh>
    <rPh sb="1" eb="4">
      <t>コウジヒ</t>
    </rPh>
    <phoneticPr fontId="2"/>
  </si>
  <si>
    <t>工事種別</t>
    <rPh sb="0" eb="2">
      <t>コウジ</t>
    </rPh>
    <rPh sb="2" eb="4">
      <t>シュベツ</t>
    </rPh>
    <phoneticPr fontId="2"/>
  </si>
  <si>
    <t>円</t>
    <rPh sb="0" eb="1">
      <t>エン</t>
    </rPh>
    <phoneticPr fontId="2"/>
  </si>
  <si>
    <t>％</t>
    <phoneticPr fontId="2"/>
  </si>
  <si>
    <t>金額区分</t>
    <rPh sb="0" eb="2">
      <t>キンガク</t>
    </rPh>
    <rPh sb="2" eb="4">
      <t>クブン</t>
    </rPh>
    <phoneticPr fontId="2"/>
  </si>
  <si>
    <t>金額区分</t>
    <rPh sb="0" eb="2">
      <t>キンガク</t>
    </rPh>
    <rPh sb="2" eb="4">
      <t>クブン</t>
    </rPh>
    <phoneticPr fontId="2"/>
  </si>
  <si>
    <t>隧道</t>
    <rPh sb="0" eb="1">
      <t>ズイ</t>
    </rPh>
    <rPh sb="1" eb="2">
      <t>ドウ</t>
    </rPh>
    <phoneticPr fontId="2"/>
  </si>
  <si>
    <t>橋梁等</t>
    <rPh sb="0" eb="2">
      <t>キョウリョウ</t>
    </rPh>
    <phoneticPr fontId="2"/>
  </si>
  <si>
    <t>①総工事費（税込）</t>
    <rPh sb="1" eb="2">
      <t>ソウ</t>
    </rPh>
    <rPh sb="2" eb="5">
      <t>コウジヒ</t>
    </rPh>
    <rPh sb="6" eb="8">
      <t>ゼイコ</t>
    </rPh>
    <phoneticPr fontId="2"/>
  </si>
  <si>
    <t>②工　事　種　別</t>
    <rPh sb="1" eb="2">
      <t>コウ</t>
    </rPh>
    <rPh sb="3" eb="4">
      <t>コト</t>
    </rPh>
    <rPh sb="5" eb="6">
      <t>タネ</t>
    </rPh>
    <rPh sb="7" eb="8">
      <t>ベツ</t>
    </rPh>
    <phoneticPr fontId="2"/>
  </si>
  <si>
    <t>③加　入　率</t>
    <rPh sb="1" eb="2">
      <t>カ</t>
    </rPh>
    <rPh sb="3" eb="4">
      <t>イリ</t>
    </rPh>
    <rPh sb="5" eb="6">
      <t>リツ</t>
    </rPh>
    <phoneticPr fontId="2"/>
  </si>
  <si>
    <t>入力欄</t>
    <rPh sb="0" eb="2">
      <t>ニュウリョク</t>
    </rPh>
    <rPh sb="2" eb="3">
      <t>ラン</t>
    </rPh>
    <phoneticPr fontId="2"/>
  </si>
  <si>
    <t>500,000千円以上</t>
    <rPh sb="7" eb="9">
      <t>センエン</t>
    </rPh>
    <rPh sb="9" eb="11">
      <t>イジョウ</t>
    </rPh>
    <phoneticPr fontId="2"/>
  </si>
  <si>
    <t xml:space="preserve">      1,000 ～     9,999千円　</t>
    <rPh sb="23" eb="25">
      <t>センエン</t>
    </rPh>
    <phoneticPr fontId="2"/>
  </si>
  <si>
    <t>100,000 ～ 499,999千円　</t>
    <rPh sb="17" eb="19">
      <t>センエン</t>
    </rPh>
    <phoneticPr fontId="2"/>
  </si>
  <si>
    <t xml:space="preserve">   50,000 ～   99,999千円　</t>
    <rPh sb="20" eb="22">
      <t>センエン</t>
    </rPh>
    <phoneticPr fontId="2"/>
  </si>
  <si>
    <t xml:space="preserve">   10,000 ～   49,999千円　</t>
    <rPh sb="20" eb="22">
      <t>センエン</t>
    </rPh>
    <phoneticPr fontId="2"/>
  </si>
  <si>
    <t>（注２）総工事費100万円以下の購入率が示されていませんが、100万円以下については、対象労働者の延べ就労日数が把握できるものとして省かれております。</t>
    <phoneticPr fontId="2"/>
  </si>
  <si>
    <t>（注３）この購入率は、当機構で定めた率であり工事発注者が独自で率を設けている場合もありますので発注者に確認してください。</t>
    <phoneticPr fontId="2"/>
  </si>
  <si>
    <t>ここは非表示にします。</t>
    <rPh sb="3" eb="6">
      <t>ヒヒョウジ</t>
    </rPh>
    <phoneticPr fontId="2"/>
  </si>
  <si>
    <t xml:space="preserve">        資材を金額に換算した額）の合計額をいう。</t>
    <rPh sb="8" eb="10">
      <t>シザイ</t>
    </rPh>
    <phoneticPr fontId="2"/>
  </si>
  <si>
    <t>（注１）総工事費とは、請負契約額（消費税相当額を含む。）と無償支給材料評価額（発注機関が施工者に対し工事用の建設資材を無償で支給した場合、その建設</t>
    <phoneticPr fontId="2"/>
  </si>
  <si>
    <t xml:space="preserve">        もし、把握できない場合には、100万円からの購入率を参考にしてください。</t>
    <phoneticPr fontId="2"/>
  </si>
  <si>
    <t>日分</t>
    <rPh sb="0" eb="1">
      <t>ニチ</t>
    </rPh>
    <rPh sb="1" eb="2">
      <t>ブン</t>
    </rPh>
    <phoneticPr fontId="2"/>
  </si>
  <si>
    <t>共済証紙・退職金ポイント必要数</t>
    <rPh sb="0" eb="2">
      <t>キョウサイ</t>
    </rPh>
    <rPh sb="2" eb="4">
      <t>ショウシ</t>
    </rPh>
    <rPh sb="5" eb="8">
      <t>タイショクキン</t>
    </rPh>
    <rPh sb="12" eb="15">
      <t>ヒツヨウスウ</t>
    </rPh>
    <phoneticPr fontId="2"/>
  </si>
  <si>
    <t>共済証紙・退職金ポイント購入額</t>
    <rPh sb="0" eb="2">
      <t>キョウサイ</t>
    </rPh>
    <rPh sb="2" eb="4">
      <t>ショウシ</t>
    </rPh>
    <rPh sb="5" eb="8">
      <t>タイショクキン</t>
    </rPh>
    <rPh sb="12" eb="14">
      <t>コウニュウ</t>
    </rPh>
    <rPh sb="14" eb="15">
      <t>ガク</t>
    </rPh>
    <phoneticPr fontId="2"/>
  </si>
  <si>
    <t>工事種別</t>
    <rPh sb="0" eb="2">
      <t>コウジ</t>
    </rPh>
    <rPh sb="2" eb="4">
      <t>シュベツ</t>
    </rPh>
    <phoneticPr fontId="2"/>
  </si>
  <si>
    <t>判断の目安(具体的な例）</t>
    <rPh sb="0" eb="2">
      <t>ハンダン</t>
    </rPh>
    <rPh sb="3" eb="5">
      <t>メヤス</t>
    </rPh>
    <rPh sb="6" eb="9">
      <t>グタイテキ</t>
    </rPh>
    <rPh sb="10" eb="11">
      <t>レイ</t>
    </rPh>
    <phoneticPr fontId="2"/>
  </si>
  <si>
    <t>道路、駐車場、通路、空き地などを砂利・アスファルト等で整備舗装する工事</t>
    <rPh sb="0" eb="2">
      <t>ドウロ</t>
    </rPh>
    <rPh sb="3" eb="5">
      <t>チュウシャ</t>
    </rPh>
    <rPh sb="5" eb="6">
      <t>バ</t>
    </rPh>
    <rPh sb="7" eb="9">
      <t>ツウロ</t>
    </rPh>
    <rPh sb="10" eb="11">
      <t>ア</t>
    </rPh>
    <rPh sb="12" eb="13">
      <t>チ</t>
    </rPh>
    <rPh sb="16" eb="18">
      <t>ジャリ</t>
    </rPh>
    <rPh sb="25" eb="26">
      <t>トウ</t>
    </rPh>
    <rPh sb="27" eb="29">
      <t>セイビ</t>
    </rPh>
    <rPh sb="29" eb="31">
      <t>ホソウ</t>
    </rPh>
    <rPh sb="33" eb="35">
      <t>コウジ</t>
    </rPh>
    <phoneticPr fontId="2"/>
  </si>
  <si>
    <t>（ただし、管や電線路埋め戻しによる道路舗装（復旧）工事は除く）</t>
    <rPh sb="5" eb="6">
      <t>カン</t>
    </rPh>
    <rPh sb="7" eb="9">
      <t>デンセン</t>
    </rPh>
    <rPh sb="9" eb="10">
      <t>ロ</t>
    </rPh>
    <rPh sb="10" eb="11">
      <t>ウ</t>
    </rPh>
    <rPh sb="12" eb="13">
      <t>モド</t>
    </rPh>
    <rPh sb="17" eb="19">
      <t>ドウロ</t>
    </rPh>
    <rPh sb="19" eb="21">
      <t>ホソウ</t>
    </rPh>
    <rPh sb="22" eb="24">
      <t>フッキュウ</t>
    </rPh>
    <rPh sb="25" eb="27">
      <t>コウジ</t>
    </rPh>
    <rPh sb="28" eb="29">
      <t>ノゾ</t>
    </rPh>
    <phoneticPr fontId="2"/>
  </si>
  <si>
    <t>橋梁、高架道、モノレ－ル等の高架鉄道、歩道橋、立体交差道、高架連絡橋（通路）</t>
    <rPh sb="0" eb="2">
      <t>キョウリョウ</t>
    </rPh>
    <rPh sb="3" eb="5">
      <t>コウカ</t>
    </rPh>
    <rPh sb="5" eb="6">
      <t>ミチ</t>
    </rPh>
    <rPh sb="12" eb="13">
      <t>トウ</t>
    </rPh>
    <rPh sb="14" eb="16">
      <t>コウカ</t>
    </rPh>
    <rPh sb="16" eb="18">
      <t>テツドウ</t>
    </rPh>
    <rPh sb="19" eb="21">
      <t>ホドウ</t>
    </rPh>
    <rPh sb="21" eb="22">
      <t>ハシ</t>
    </rPh>
    <rPh sb="23" eb="27">
      <t>リッタイコウサ</t>
    </rPh>
    <rPh sb="27" eb="28">
      <t>ミチ</t>
    </rPh>
    <rPh sb="29" eb="31">
      <t>コウカ</t>
    </rPh>
    <rPh sb="31" eb="33">
      <t>レンラク</t>
    </rPh>
    <rPh sb="33" eb="34">
      <t>ハシ</t>
    </rPh>
    <rPh sb="35" eb="37">
      <t>ツウロ</t>
    </rPh>
    <phoneticPr fontId="2"/>
  </si>
  <si>
    <t>などの土木工事及びこれらの工事に附帯する土木工事</t>
    <rPh sb="3" eb="5">
      <t>ドボク</t>
    </rPh>
    <rPh sb="5" eb="7">
      <t>コウジ</t>
    </rPh>
    <rPh sb="7" eb="8">
      <t>オヨ</t>
    </rPh>
    <rPh sb="13" eb="15">
      <t>コウジ</t>
    </rPh>
    <rPh sb="16" eb="18">
      <t>フタイ</t>
    </rPh>
    <rPh sb="20" eb="24">
      <t>ドボクコウジ</t>
    </rPh>
    <phoneticPr fontId="2"/>
  </si>
  <si>
    <t>トンネル（沈埋工法のものを含む）、地下鉄道、地下通路などの土木工事及び</t>
    <rPh sb="5" eb="6">
      <t>シズ</t>
    </rPh>
    <rPh sb="6" eb="7">
      <t>ウ</t>
    </rPh>
    <rPh sb="7" eb="9">
      <t>コウホウ</t>
    </rPh>
    <rPh sb="13" eb="14">
      <t>フク</t>
    </rPh>
    <rPh sb="17" eb="19">
      <t>チカ</t>
    </rPh>
    <rPh sb="19" eb="21">
      <t>テツドウ</t>
    </rPh>
    <rPh sb="22" eb="24">
      <t>チカ</t>
    </rPh>
    <rPh sb="24" eb="26">
      <t>ツウロ</t>
    </rPh>
    <rPh sb="29" eb="31">
      <t>ドボク</t>
    </rPh>
    <rPh sb="31" eb="33">
      <t>コウジ</t>
    </rPh>
    <rPh sb="33" eb="34">
      <t>オヨ</t>
    </rPh>
    <phoneticPr fontId="2"/>
  </si>
  <si>
    <t>これらの工事に附帯する土木工事</t>
    <rPh sb="4" eb="6">
      <t>コウジ</t>
    </rPh>
    <rPh sb="7" eb="9">
      <t>フタイ</t>
    </rPh>
    <rPh sb="11" eb="15">
      <t>ドボクコウジ</t>
    </rPh>
    <phoneticPr fontId="2"/>
  </si>
  <si>
    <t>なお、地下街は「その他の土木工事」に区分される</t>
    <rPh sb="3" eb="6">
      <t>チカガイ</t>
    </rPh>
    <rPh sb="10" eb="11">
      <t>タ</t>
    </rPh>
    <rPh sb="12" eb="16">
      <t>ドボクコウジ</t>
    </rPh>
    <rPh sb="18" eb="20">
      <t>クブン</t>
    </rPh>
    <phoneticPr fontId="2"/>
  </si>
  <si>
    <t>ダム(発電用の砂防など）、堤防（防波、防潮、防砂、導流、消波堤等）、</t>
    <rPh sb="3" eb="5">
      <t>ハツデン</t>
    </rPh>
    <rPh sb="5" eb="6">
      <t>ヨウ</t>
    </rPh>
    <rPh sb="7" eb="9">
      <t>サボウ</t>
    </rPh>
    <rPh sb="13" eb="15">
      <t>テイボウ</t>
    </rPh>
    <rPh sb="16" eb="18">
      <t>ボウハ</t>
    </rPh>
    <rPh sb="19" eb="21">
      <t>ボウチョウ</t>
    </rPh>
    <rPh sb="22" eb="24">
      <t>ボウサ</t>
    </rPh>
    <rPh sb="25" eb="26">
      <t>シルベ</t>
    </rPh>
    <rPh sb="26" eb="27">
      <t>リュウ</t>
    </rPh>
    <rPh sb="28" eb="30">
      <t>ショウハ</t>
    </rPh>
    <rPh sb="30" eb="31">
      <t>ツツミ</t>
    </rPh>
    <rPh sb="31" eb="32">
      <t>ナド</t>
    </rPh>
    <phoneticPr fontId="2"/>
  </si>
  <si>
    <t>堰（可動堰）、防波水門、消波堤、護岸、よう壁、防波調整池、山腹工事などの</t>
    <rPh sb="0" eb="1">
      <t>セキ</t>
    </rPh>
    <rPh sb="2" eb="4">
      <t>カドウ</t>
    </rPh>
    <rPh sb="4" eb="5">
      <t>セキ</t>
    </rPh>
    <rPh sb="7" eb="9">
      <t>ボウハ</t>
    </rPh>
    <rPh sb="9" eb="11">
      <t>スイモン</t>
    </rPh>
    <rPh sb="12" eb="14">
      <t>ショウハ</t>
    </rPh>
    <rPh sb="14" eb="15">
      <t>ツツミ</t>
    </rPh>
    <rPh sb="16" eb="18">
      <t>ゴガン</t>
    </rPh>
    <rPh sb="21" eb="22">
      <t>カベ</t>
    </rPh>
    <rPh sb="23" eb="25">
      <t>ボウハ</t>
    </rPh>
    <rPh sb="25" eb="28">
      <t>チョウセイチ</t>
    </rPh>
    <rPh sb="29" eb="31">
      <t>サンプク</t>
    </rPh>
    <rPh sb="31" eb="33">
      <t>コウジ</t>
    </rPh>
    <phoneticPr fontId="2"/>
  </si>
  <si>
    <t>土木工事及びこれらの工事に附帯する土木工事（地下水遮断工事、集水井工等の</t>
    <rPh sb="0" eb="4">
      <t>ドボクコウジ</t>
    </rPh>
    <rPh sb="4" eb="5">
      <t>オヨ</t>
    </rPh>
    <rPh sb="10" eb="12">
      <t>コウジ</t>
    </rPh>
    <rPh sb="13" eb="15">
      <t>フタイ</t>
    </rPh>
    <rPh sb="17" eb="21">
      <t>ドボクコウジ</t>
    </rPh>
    <rPh sb="22" eb="24">
      <t>チカ</t>
    </rPh>
    <rPh sb="24" eb="25">
      <t>スイ</t>
    </rPh>
    <rPh sb="25" eb="27">
      <t>シャダン</t>
    </rPh>
    <rPh sb="27" eb="29">
      <t>コウジ</t>
    </rPh>
    <rPh sb="30" eb="32">
      <t>シュウスイ</t>
    </rPh>
    <rPh sb="32" eb="33">
      <t>イ</t>
    </rPh>
    <rPh sb="33" eb="34">
      <t>コウ</t>
    </rPh>
    <rPh sb="34" eb="35">
      <t>ナド</t>
    </rPh>
    <phoneticPr fontId="2"/>
  </si>
  <si>
    <t>排水工事等）</t>
    <rPh sb="0" eb="2">
      <t>ハイスイ</t>
    </rPh>
    <rPh sb="2" eb="4">
      <t>コウジ</t>
    </rPh>
    <rPh sb="4" eb="5">
      <t>トウ</t>
    </rPh>
    <phoneticPr fontId="2"/>
  </si>
  <si>
    <t>海底、川底、ダム底にたまった土砂や砂利当の堀削・撤去工事</t>
    <rPh sb="0" eb="2">
      <t>カイテイ</t>
    </rPh>
    <rPh sb="3" eb="5">
      <t>カワソコ</t>
    </rPh>
    <rPh sb="8" eb="9">
      <t>ソコ</t>
    </rPh>
    <rPh sb="14" eb="16">
      <t>ドシャ</t>
    </rPh>
    <rPh sb="17" eb="19">
      <t>ジャリ</t>
    </rPh>
    <rPh sb="19" eb="20">
      <t>トウ</t>
    </rPh>
    <rPh sb="21" eb="22">
      <t>ホリ</t>
    </rPh>
    <rPh sb="22" eb="23">
      <t>ケズ</t>
    </rPh>
    <rPh sb="24" eb="26">
      <t>テッキョ</t>
    </rPh>
    <rPh sb="26" eb="28">
      <t>コウジ</t>
    </rPh>
    <phoneticPr fontId="2"/>
  </si>
  <si>
    <t>（該当土砂等の運搬や残土処分なども一括して行う場合を含む）</t>
    <rPh sb="1" eb="3">
      <t>ガイトウ</t>
    </rPh>
    <rPh sb="3" eb="5">
      <t>ドシャ</t>
    </rPh>
    <rPh sb="5" eb="6">
      <t>トウ</t>
    </rPh>
    <rPh sb="7" eb="9">
      <t>ウンパン</t>
    </rPh>
    <rPh sb="10" eb="12">
      <t>ザンド</t>
    </rPh>
    <rPh sb="12" eb="14">
      <t>ショブン</t>
    </rPh>
    <rPh sb="17" eb="19">
      <t>イッカツ</t>
    </rPh>
    <rPh sb="21" eb="22">
      <t>オコナ</t>
    </rPh>
    <rPh sb="23" eb="25">
      <t>バアイ</t>
    </rPh>
    <rPh sb="26" eb="27">
      <t>フク</t>
    </rPh>
    <phoneticPr fontId="2"/>
  </si>
  <si>
    <t>航路、泊池、舟だまり等の臨海部の埋立造成（護岸工事）、畑や沼地などの</t>
    <rPh sb="0" eb="2">
      <t>コウロ</t>
    </rPh>
    <rPh sb="3" eb="4">
      <t>トマリ</t>
    </rPh>
    <rPh sb="4" eb="5">
      <t>イケ</t>
    </rPh>
    <rPh sb="6" eb="7">
      <t>フナ</t>
    </rPh>
    <rPh sb="10" eb="11">
      <t>ナド</t>
    </rPh>
    <rPh sb="12" eb="14">
      <t>リンカイ</t>
    </rPh>
    <rPh sb="14" eb="15">
      <t>ブ</t>
    </rPh>
    <rPh sb="16" eb="18">
      <t>ウメタテ</t>
    </rPh>
    <rPh sb="18" eb="20">
      <t>ゾウセイ</t>
    </rPh>
    <rPh sb="21" eb="23">
      <t>ゴガン</t>
    </rPh>
    <rPh sb="23" eb="25">
      <t>コウジ</t>
    </rPh>
    <rPh sb="27" eb="28">
      <t>ハタケ</t>
    </rPh>
    <rPh sb="29" eb="31">
      <t>ヌマチ</t>
    </rPh>
    <phoneticPr fontId="2"/>
  </si>
  <si>
    <t>埋立宅地造成、橋梁築造等のための築島、河川等の浚渫、浸食海岸の砂入れ</t>
    <rPh sb="0" eb="2">
      <t>ウメタテ</t>
    </rPh>
    <rPh sb="2" eb="4">
      <t>タクチ</t>
    </rPh>
    <rPh sb="4" eb="6">
      <t>ゾウセイ</t>
    </rPh>
    <rPh sb="7" eb="9">
      <t>キョウリョウ</t>
    </rPh>
    <rPh sb="9" eb="11">
      <t>チクゾウ</t>
    </rPh>
    <rPh sb="11" eb="12">
      <t>トウ</t>
    </rPh>
    <rPh sb="16" eb="17">
      <t>チク</t>
    </rPh>
    <rPh sb="17" eb="18">
      <t>シマ</t>
    </rPh>
    <rPh sb="19" eb="21">
      <t>カセン</t>
    </rPh>
    <rPh sb="21" eb="22">
      <t>トウ</t>
    </rPh>
    <rPh sb="23" eb="25">
      <t>シュンセツ</t>
    </rPh>
    <rPh sb="26" eb="30">
      <t>シンショクカイガン</t>
    </rPh>
    <rPh sb="31" eb="33">
      <t>スナイ</t>
    </rPh>
    <phoneticPr fontId="2"/>
  </si>
  <si>
    <t>などの土木工事及びこれらの工事に附帯する土木工事</t>
    <rPh sb="3" eb="7">
      <t>ドボクコウジ</t>
    </rPh>
    <rPh sb="7" eb="8">
      <t>オヨ</t>
    </rPh>
    <rPh sb="13" eb="15">
      <t>コウジ</t>
    </rPh>
    <rPh sb="16" eb="18">
      <t>フタイ</t>
    </rPh>
    <rPh sb="20" eb="24">
      <t>ドボクコウジ</t>
    </rPh>
    <phoneticPr fontId="2"/>
  </si>
  <si>
    <t>上記に属さない土木工事</t>
    <rPh sb="0" eb="2">
      <t>ジョウキ</t>
    </rPh>
    <rPh sb="3" eb="4">
      <t>ゾク</t>
    </rPh>
    <rPh sb="7" eb="11">
      <t>ドボクコウジ</t>
    </rPh>
    <phoneticPr fontId="2"/>
  </si>
  <si>
    <t>（例）</t>
    <rPh sb="1" eb="2">
      <t>レイ</t>
    </rPh>
    <phoneticPr fontId="2"/>
  </si>
  <si>
    <t>切土部分の堀削、土取り場、岩等の堀削、構造物基礎の堀削などの土木工事</t>
    <rPh sb="0" eb="1">
      <t>キリ</t>
    </rPh>
    <rPh sb="1" eb="2">
      <t>ツチ</t>
    </rPh>
    <rPh sb="2" eb="4">
      <t>ブブン</t>
    </rPh>
    <rPh sb="5" eb="6">
      <t>ホリ</t>
    </rPh>
    <rPh sb="6" eb="7">
      <t>ケズ</t>
    </rPh>
    <rPh sb="8" eb="10">
      <t>ツチト</t>
    </rPh>
    <rPh sb="11" eb="12">
      <t>バ</t>
    </rPh>
    <rPh sb="13" eb="14">
      <t>イワ</t>
    </rPh>
    <rPh sb="14" eb="15">
      <t>トウ</t>
    </rPh>
    <rPh sb="16" eb="17">
      <t>ホリ</t>
    </rPh>
    <rPh sb="17" eb="18">
      <t>ケズ</t>
    </rPh>
    <rPh sb="19" eb="22">
      <t>コウゾウブツ</t>
    </rPh>
    <rPh sb="22" eb="24">
      <t>キソ</t>
    </rPh>
    <rPh sb="25" eb="26">
      <t>ホリ</t>
    </rPh>
    <rPh sb="26" eb="27">
      <t>ケズ</t>
    </rPh>
    <rPh sb="30" eb="34">
      <t>ドボクコウジ</t>
    </rPh>
    <phoneticPr fontId="2"/>
  </si>
  <si>
    <t>河川の排水機場、下水道処理施設、廃棄物処理場、ゴミ処理場の建設工事</t>
    <rPh sb="0" eb="2">
      <t>カセン</t>
    </rPh>
    <rPh sb="3" eb="5">
      <t>ハイスイ</t>
    </rPh>
    <rPh sb="5" eb="6">
      <t>キ</t>
    </rPh>
    <rPh sb="6" eb="7">
      <t>バ</t>
    </rPh>
    <rPh sb="8" eb="11">
      <t>ゲスイドウ</t>
    </rPh>
    <rPh sb="11" eb="13">
      <t>ショリ</t>
    </rPh>
    <rPh sb="13" eb="15">
      <t>シセツ</t>
    </rPh>
    <rPh sb="16" eb="19">
      <t>ハイキブツ</t>
    </rPh>
    <rPh sb="19" eb="22">
      <t>ショリバ</t>
    </rPh>
    <rPh sb="25" eb="27">
      <t>ショリ</t>
    </rPh>
    <rPh sb="27" eb="28">
      <t>バ</t>
    </rPh>
    <rPh sb="29" eb="31">
      <t>ケンセツ</t>
    </rPh>
    <rPh sb="31" eb="33">
      <t>コウジ</t>
    </rPh>
    <phoneticPr fontId="2"/>
  </si>
  <si>
    <t>一般の道路、農道、林道、鉄道、軌道の築造などの土木工事</t>
    <rPh sb="0" eb="2">
      <t>イッパン</t>
    </rPh>
    <rPh sb="3" eb="5">
      <t>ドウロ</t>
    </rPh>
    <rPh sb="6" eb="8">
      <t>ノウドウ</t>
    </rPh>
    <rPh sb="9" eb="11">
      <t>リンドウ</t>
    </rPh>
    <rPh sb="12" eb="14">
      <t>テツドウ</t>
    </rPh>
    <rPh sb="15" eb="17">
      <t>キドウ</t>
    </rPh>
    <rPh sb="18" eb="20">
      <t>チクゾウ</t>
    </rPh>
    <rPh sb="23" eb="27">
      <t>ドボクコウジ</t>
    </rPh>
    <phoneticPr fontId="2"/>
  </si>
  <si>
    <t>地滑り防止工事、山留工事などの土木工事</t>
    <rPh sb="0" eb="2">
      <t>ジスベ</t>
    </rPh>
    <rPh sb="3" eb="7">
      <t>ボウシコウジ</t>
    </rPh>
    <rPh sb="8" eb="9">
      <t>ヤマ</t>
    </rPh>
    <rPh sb="10" eb="12">
      <t>コウジ</t>
    </rPh>
    <rPh sb="15" eb="17">
      <t>ドボク</t>
    </rPh>
    <rPh sb="17" eb="19">
      <t>コウジ</t>
    </rPh>
    <phoneticPr fontId="2"/>
  </si>
  <si>
    <t>公園、緑地、広場、校庭、青空駐車場、霊園、動物園、植物園の増築などの</t>
    <rPh sb="0" eb="2">
      <t>コウエン</t>
    </rPh>
    <rPh sb="3" eb="5">
      <t>リョクチ</t>
    </rPh>
    <rPh sb="6" eb="8">
      <t>ヒロバ</t>
    </rPh>
    <rPh sb="9" eb="11">
      <t>コウテイ</t>
    </rPh>
    <rPh sb="12" eb="17">
      <t>アオゾラチュウシャジョウ</t>
    </rPh>
    <rPh sb="18" eb="20">
      <t>レイエン</t>
    </rPh>
    <rPh sb="21" eb="24">
      <t>ドウブツエン</t>
    </rPh>
    <rPh sb="25" eb="28">
      <t>ショクブツエン</t>
    </rPh>
    <rPh sb="29" eb="31">
      <t>ゾウチク</t>
    </rPh>
    <phoneticPr fontId="2"/>
  </si>
  <si>
    <t>土木工事</t>
    <rPh sb="0" eb="4">
      <t>ドボクコウジ</t>
    </rPh>
    <phoneticPr fontId="2"/>
  </si>
  <si>
    <t>空港滑走路、港の整備、築造などの土木工事</t>
    <rPh sb="0" eb="2">
      <t>クウコウ</t>
    </rPh>
    <rPh sb="2" eb="5">
      <t>カッソウロ</t>
    </rPh>
    <rPh sb="6" eb="7">
      <t>ミナト</t>
    </rPh>
    <rPh sb="8" eb="10">
      <t>セイビ</t>
    </rPh>
    <rPh sb="11" eb="13">
      <t>チクゾウ</t>
    </rPh>
    <rPh sb="16" eb="20">
      <t>ドボクコウジ</t>
    </rPh>
    <phoneticPr fontId="2"/>
  </si>
  <si>
    <t>河川の整備、改修などの土木工事</t>
    <rPh sb="0" eb="2">
      <t>カセン</t>
    </rPh>
    <rPh sb="3" eb="5">
      <t>セイビ</t>
    </rPh>
    <rPh sb="6" eb="8">
      <t>カイシュウ</t>
    </rPh>
    <rPh sb="11" eb="15">
      <t>ドボクコウジ</t>
    </rPh>
    <phoneticPr fontId="2"/>
  </si>
  <si>
    <t>農地、草地、開拓地、干拓地、農業用水路、ため池などの農業土木工事</t>
    <rPh sb="0" eb="2">
      <t>ノウチ</t>
    </rPh>
    <rPh sb="3" eb="5">
      <t>クサチ</t>
    </rPh>
    <rPh sb="6" eb="9">
      <t>カイタクチ</t>
    </rPh>
    <rPh sb="10" eb="13">
      <t>カンタクチ</t>
    </rPh>
    <rPh sb="14" eb="16">
      <t>ノウギョウ</t>
    </rPh>
    <rPh sb="16" eb="19">
      <t>ヨウスイロ</t>
    </rPh>
    <rPh sb="22" eb="23">
      <t>イケ</t>
    </rPh>
    <rPh sb="26" eb="28">
      <t>ノウギョウ</t>
    </rPh>
    <rPh sb="28" eb="30">
      <t>ドボク</t>
    </rPh>
    <rPh sb="30" eb="32">
      <t>コウジ</t>
    </rPh>
    <phoneticPr fontId="2"/>
  </si>
  <si>
    <t>土地造成工事</t>
    <rPh sb="0" eb="2">
      <t>トチ</t>
    </rPh>
    <rPh sb="2" eb="4">
      <t>ゾウセイ</t>
    </rPh>
    <rPh sb="4" eb="6">
      <t>コウジ</t>
    </rPh>
    <phoneticPr fontId="2"/>
  </si>
  <si>
    <t>上・下水道における管渠、共同溝、パイプラインなどの管工事及びこれに付帯</t>
    <rPh sb="0" eb="1">
      <t>ウエ</t>
    </rPh>
    <rPh sb="2" eb="5">
      <t>ゲスイドウ</t>
    </rPh>
    <rPh sb="9" eb="10">
      <t>カン</t>
    </rPh>
    <rPh sb="12" eb="15">
      <t>キョウドウコウ</t>
    </rPh>
    <rPh sb="25" eb="28">
      <t>カンコウジ</t>
    </rPh>
    <rPh sb="28" eb="29">
      <t>オヨ</t>
    </rPh>
    <rPh sb="33" eb="35">
      <t>フタイ</t>
    </rPh>
    <phoneticPr fontId="2"/>
  </si>
  <si>
    <t>する土木工事</t>
    <rPh sb="2" eb="6">
      <t>ドボクコウジ</t>
    </rPh>
    <phoneticPr fontId="2"/>
  </si>
  <si>
    <t>路側道路・標識設置・ガードレ－ル敷設などの工事</t>
    <rPh sb="0" eb="1">
      <t>ロ</t>
    </rPh>
    <rPh sb="1" eb="2">
      <t>ガワ</t>
    </rPh>
    <rPh sb="2" eb="4">
      <t>ドウロ</t>
    </rPh>
    <rPh sb="5" eb="7">
      <t>ヒョウシキ</t>
    </rPh>
    <rPh sb="7" eb="9">
      <t>セッチ</t>
    </rPh>
    <rPh sb="16" eb="17">
      <t>シキ</t>
    </rPh>
    <rPh sb="17" eb="18">
      <t>セツ</t>
    </rPh>
    <rPh sb="21" eb="23">
      <t>コウジ</t>
    </rPh>
    <phoneticPr fontId="2"/>
  </si>
  <si>
    <t>道路清掃・道路白線敷設などの工事</t>
    <rPh sb="0" eb="2">
      <t>ドウロ</t>
    </rPh>
    <rPh sb="2" eb="4">
      <t>セイソウ</t>
    </rPh>
    <rPh sb="5" eb="7">
      <t>ドウロ</t>
    </rPh>
    <rPh sb="7" eb="8">
      <t>シロ</t>
    </rPh>
    <rPh sb="8" eb="9">
      <t>セン</t>
    </rPh>
    <rPh sb="9" eb="10">
      <t>シキ</t>
    </rPh>
    <rPh sb="10" eb="11">
      <t>セツ</t>
    </rPh>
    <rPh sb="14" eb="16">
      <t>コウジ</t>
    </rPh>
    <phoneticPr fontId="2"/>
  </si>
  <si>
    <t>道路等の防水工事・補修工事</t>
    <rPh sb="0" eb="2">
      <t>ドウロ</t>
    </rPh>
    <rPh sb="2" eb="3">
      <t>トウ</t>
    </rPh>
    <rPh sb="4" eb="6">
      <t>ボウスイ</t>
    </rPh>
    <rPh sb="6" eb="8">
      <t>コウジ</t>
    </rPh>
    <rPh sb="9" eb="11">
      <t>ホシュウ</t>
    </rPh>
    <rPh sb="11" eb="13">
      <t>コウジ</t>
    </rPh>
    <phoneticPr fontId="2"/>
  </si>
  <si>
    <t>防護柵、フェンスの敷設工事</t>
    <rPh sb="0" eb="3">
      <t>ボウゴサク</t>
    </rPh>
    <rPh sb="9" eb="10">
      <t>シキ</t>
    </rPh>
    <rPh sb="10" eb="11">
      <t>セツ</t>
    </rPh>
    <rPh sb="11" eb="13">
      <t>コウジ</t>
    </rPh>
    <phoneticPr fontId="2"/>
  </si>
  <si>
    <t>マンション等の住宅や主に公務員の宿舎、寮、寄宿舎、合宿者の宿泊棟などの</t>
    <rPh sb="5" eb="6">
      <t>ナド</t>
    </rPh>
    <rPh sb="7" eb="9">
      <t>ジュウタク</t>
    </rPh>
    <rPh sb="10" eb="11">
      <t>オモ</t>
    </rPh>
    <rPh sb="12" eb="15">
      <t>コウムイン</t>
    </rPh>
    <rPh sb="16" eb="18">
      <t>シュクシャ</t>
    </rPh>
    <rPh sb="19" eb="20">
      <t>リョウ</t>
    </rPh>
    <rPh sb="21" eb="24">
      <t>キシュクシャ</t>
    </rPh>
    <rPh sb="25" eb="27">
      <t>ガッシュク</t>
    </rPh>
    <rPh sb="27" eb="28">
      <t>モノ</t>
    </rPh>
    <rPh sb="29" eb="32">
      <t>シュクハクトウ</t>
    </rPh>
    <phoneticPr fontId="2"/>
  </si>
  <si>
    <t>住宅に該当する建築工事及びこれらの工事に附帯する設備工事</t>
    <rPh sb="0" eb="2">
      <t>ジュウタク</t>
    </rPh>
    <rPh sb="3" eb="5">
      <t>ガイトウ</t>
    </rPh>
    <rPh sb="7" eb="11">
      <t>ケンチクコウジ</t>
    </rPh>
    <rPh sb="11" eb="12">
      <t>オヨ</t>
    </rPh>
    <rPh sb="17" eb="19">
      <t>コウジ</t>
    </rPh>
    <rPh sb="20" eb="22">
      <t>フタイ</t>
    </rPh>
    <rPh sb="24" eb="28">
      <t>セツビコウジ</t>
    </rPh>
    <phoneticPr fontId="2"/>
  </si>
  <si>
    <t>土木構造物の解体工事（建物の解体工事を含む）</t>
    <rPh sb="0" eb="2">
      <t>ドボク</t>
    </rPh>
    <rPh sb="2" eb="5">
      <t>コウゾウブツ</t>
    </rPh>
    <rPh sb="6" eb="10">
      <t>カイタイコウジ</t>
    </rPh>
    <rPh sb="11" eb="13">
      <t>タテモノ</t>
    </rPh>
    <rPh sb="14" eb="16">
      <t>カイタイ</t>
    </rPh>
    <rPh sb="16" eb="18">
      <t>コウジ</t>
    </rPh>
    <rPh sb="19" eb="20">
      <t>フク</t>
    </rPh>
    <phoneticPr fontId="2"/>
  </si>
  <si>
    <t>建築工事を含む）</t>
    <rPh sb="0" eb="2">
      <t>ケンチク</t>
    </rPh>
    <rPh sb="2" eb="4">
      <t>コウジ</t>
    </rPh>
    <rPh sb="5" eb="6">
      <t>フク</t>
    </rPh>
    <phoneticPr fontId="2"/>
  </si>
  <si>
    <t>（これらの建物に附帯する物置、トイレ、土蔵、車庫などの附属建築物の</t>
  </si>
  <si>
    <t>建築で受注のマンション、宿舎等のはつり（外壁はがし）工事</t>
    <rPh sb="0" eb="2">
      <t>ケンチク</t>
    </rPh>
    <rPh sb="3" eb="5">
      <t>ジュチュウ</t>
    </rPh>
    <rPh sb="12" eb="14">
      <t>シュクシャ</t>
    </rPh>
    <rPh sb="14" eb="15">
      <t>ナド</t>
    </rPh>
    <rPh sb="20" eb="22">
      <t>ガイヘキ</t>
    </rPh>
    <rPh sb="26" eb="28">
      <t>コウジ</t>
    </rPh>
    <phoneticPr fontId="2"/>
  </si>
  <si>
    <t>マンション、宿舎等のビル外壁塗装工事</t>
    <rPh sb="6" eb="8">
      <t>シュクシャ</t>
    </rPh>
    <rPh sb="8" eb="9">
      <t>ナド</t>
    </rPh>
    <rPh sb="12" eb="13">
      <t>ソト</t>
    </rPh>
    <rPh sb="13" eb="14">
      <t>カベ</t>
    </rPh>
    <rPh sb="14" eb="18">
      <t>トソウコウジ</t>
    </rPh>
    <phoneticPr fontId="2"/>
  </si>
  <si>
    <t>官庁、校舎、〇〇センタ－、再開発ビル、研究所、博物館や美術館、病院、</t>
    <rPh sb="0" eb="2">
      <t>カンチョウ</t>
    </rPh>
    <rPh sb="3" eb="5">
      <t>コウシャ</t>
    </rPh>
    <rPh sb="13" eb="16">
      <t>サイカイハツ</t>
    </rPh>
    <rPh sb="19" eb="22">
      <t>ケンキュウショ</t>
    </rPh>
    <rPh sb="23" eb="26">
      <t>ハクブツカン</t>
    </rPh>
    <rPh sb="27" eb="30">
      <t>ビジュツカン</t>
    </rPh>
    <rPh sb="31" eb="33">
      <t>ビョウイン</t>
    </rPh>
    <phoneticPr fontId="2"/>
  </si>
  <si>
    <t>図書館、体育館、競技場、職業訓練校、保養所や宿泊所、研修所、郵便局</t>
    <rPh sb="0" eb="3">
      <t>トショカン</t>
    </rPh>
    <rPh sb="4" eb="7">
      <t>タイイクカン</t>
    </rPh>
    <rPh sb="8" eb="11">
      <t>キョウギジョウ</t>
    </rPh>
    <rPh sb="12" eb="14">
      <t>ショクギョウ</t>
    </rPh>
    <rPh sb="14" eb="17">
      <t>クンレンコウ</t>
    </rPh>
    <rPh sb="18" eb="21">
      <t>ホヨウショ</t>
    </rPh>
    <rPh sb="22" eb="25">
      <t>シュクハクショ</t>
    </rPh>
    <rPh sb="26" eb="28">
      <t>ケンシュウ</t>
    </rPh>
    <rPh sb="28" eb="29">
      <t>ショ</t>
    </rPh>
    <rPh sb="30" eb="33">
      <t>ユウビンキョク</t>
    </rPh>
    <phoneticPr fontId="2"/>
  </si>
  <si>
    <t>などの非住宅に該当する建築工事及びこれらの工事に附帯する設備工事</t>
    <rPh sb="3" eb="4">
      <t>ヒ</t>
    </rPh>
    <rPh sb="4" eb="6">
      <t>ジュウタク</t>
    </rPh>
    <rPh sb="7" eb="9">
      <t>ガイトウ</t>
    </rPh>
    <rPh sb="11" eb="15">
      <t>ケンチクコウジ</t>
    </rPh>
    <rPh sb="15" eb="16">
      <t>オヨ</t>
    </rPh>
    <rPh sb="21" eb="23">
      <t>コウジ</t>
    </rPh>
    <rPh sb="24" eb="26">
      <t>フタイ</t>
    </rPh>
    <rPh sb="28" eb="32">
      <t>セツビコウジ</t>
    </rPh>
    <phoneticPr fontId="2"/>
  </si>
  <si>
    <t>（これらの建物に附帯する物置、トイレ、車庫などの附属建築物の建築工事を含む）</t>
    <rPh sb="5" eb="7">
      <t>タテモノ</t>
    </rPh>
    <rPh sb="8" eb="10">
      <t>フタイ</t>
    </rPh>
    <rPh sb="12" eb="14">
      <t>モノオキ</t>
    </rPh>
    <rPh sb="19" eb="21">
      <t>シャコ</t>
    </rPh>
    <rPh sb="24" eb="26">
      <t>フゾク</t>
    </rPh>
    <rPh sb="26" eb="29">
      <t>ケンチクブツ</t>
    </rPh>
    <rPh sb="30" eb="34">
      <t>ケンチクコウジ</t>
    </rPh>
    <rPh sb="35" eb="36">
      <t>フク</t>
    </rPh>
    <phoneticPr fontId="2"/>
  </si>
  <si>
    <t>建築で受注の官庁、学校等のはつり（外壁はがし）工事</t>
    <rPh sb="0" eb="2">
      <t>ケンチク</t>
    </rPh>
    <rPh sb="3" eb="5">
      <t>ジュチュウ</t>
    </rPh>
    <rPh sb="6" eb="8">
      <t>カンチョウ</t>
    </rPh>
    <rPh sb="9" eb="11">
      <t>ガッコウ</t>
    </rPh>
    <rPh sb="11" eb="12">
      <t>トウ</t>
    </rPh>
    <rPh sb="17" eb="18">
      <t>ソト</t>
    </rPh>
    <rPh sb="18" eb="19">
      <t>カベ</t>
    </rPh>
    <rPh sb="23" eb="25">
      <t>コウジ</t>
    </rPh>
    <phoneticPr fontId="2"/>
  </si>
  <si>
    <t>官庁、学校等のビル外壁塗装工事</t>
    <rPh sb="0" eb="2">
      <t>カンチョウ</t>
    </rPh>
    <rPh sb="3" eb="5">
      <t>ガッコウ</t>
    </rPh>
    <rPh sb="5" eb="6">
      <t>トウ</t>
    </rPh>
    <rPh sb="9" eb="11">
      <t>ガイヘキ</t>
    </rPh>
    <rPh sb="11" eb="15">
      <t>トソウコウジ</t>
    </rPh>
    <phoneticPr fontId="2"/>
  </si>
  <si>
    <t>屋外（地中、架空、水中などの）送電線、配電線、通信、電話線及びケーブル、</t>
    <rPh sb="0" eb="2">
      <t>オクガイ</t>
    </rPh>
    <rPh sb="3" eb="4">
      <t>チ</t>
    </rPh>
    <rPh sb="4" eb="5">
      <t>ナカ</t>
    </rPh>
    <rPh sb="6" eb="8">
      <t>カクウ</t>
    </rPh>
    <rPh sb="9" eb="11">
      <t>スイチュウ</t>
    </rPh>
    <rPh sb="15" eb="17">
      <t>ソウデン</t>
    </rPh>
    <rPh sb="17" eb="18">
      <t>セン</t>
    </rPh>
    <rPh sb="19" eb="21">
      <t>ハイデン</t>
    </rPh>
    <rPh sb="21" eb="22">
      <t>セン</t>
    </rPh>
    <rPh sb="23" eb="25">
      <t>ツウシン</t>
    </rPh>
    <rPh sb="26" eb="28">
      <t>デンワ</t>
    </rPh>
    <rPh sb="28" eb="29">
      <t>セン</t>
    </rPh>
    <rPh sb="29" eb="30">
      <t>オヨ</t>
    </rPh>
    <phoneticPr fontId="2"/>
  </si>
  <si>
    <t>光ファイバ－ケ－ブル、無線アンテナ、街灯、ライトアップ施設、これたの支持柱、</t>
    <rPh sb="0" eb="1">
      <t>ヒカリ</t>
    </rPh>
    <rPh sb="11" eb="13">
      <t>ムセン</t>
    </rPh>
    <rPh sb="18" eb="20">
      <t>ガイトウ</t>
    </rPh>
    <rPh sb="27" eb="29">
      <t>シセツ</t>
    </rPh>
    <rPh sb="34" eb="36">
      <t>シジ</t>
    </rPh>
    <rPh sb="36" eb="37">
      <t>ハシラ</t>
    </rPh>
    <phoneticPr fontId="2"/>
  </si>
  <si>
    <t>支持鉄塔並びにこれに設置された変圧設備まどの工事</t>
    <rPh sb="0" eb="2">
      <t>シジ</t>
    </rPh>
    <rPh sb="2" eb="4">
      <t>テットウ</t>
    </rPh>
    <rPh sb="4" eb="5">
      <t>ナラ</t>
    </rPh>
    <rPh sb="10" eb="12">
      <t>セッチ</t>
    </rPh>
    <rPh sb="15" eb="17">
      <t>ヘンアツ</t>
    </rPh>
    <rPh sb="17" eb="19">
      <t>セツビ</t>
    </rPh>
    <rPh sb="22" eb="24">
      <t>コウジ</t>
    </rPh>
    <phoneticPr fontId="2"/>
  </si>
  <si>
    <t>信号機設置工事</t>
    <rPh sb="0" eb="3">
      <t>シンゴウキ</t>
    </rPh>
    <rPh sb="3" eb="7">
      <t>セッチコウジ</t>
    </rPh>
    <phoneticPr fontId="2"/>
  </si>
  <si>
    <t>電線路共同溝（他の区分に属するものを除く）の工事</t>
    <rPh sb="0" eb="2">
      <t>デンセン</t>
    </rPh>
    <rPh sb="2" eb="3">
      <t>ロ</t>
    </rPh>
    <rPh sb="3" eb="6">
      <t>キョウドウコウ</t>
    </rPh>
    <rPh sb="7" eb="8">
      <t>ホカ</t>
    </rPh>
    <rPh sb="9" eb="11">
      <t>クブン</t>
    </rPh>
    <rPh sb="12" eb="13">
      <t>ゾク</t>
    </rPh>
    <rPh sb="18" eb="19">
      <t>ノゾ</t>
    </rPh>
    <rPh sb="22" eb="24">
      <t>コウジ</t>
    </rPh>
    <phoneticPr fontId="2"/>
  </si>
  <si>
    <t>電光文字設備、機械信号施設、遊戯施設、有線・無線電話機械据付、無線</t>
    <rPh sb="0" eb="2">
      <t>デンコウ</t>
    </rPh>
    <rPh sb="2" eb="4">
      <t>モジ</t>
    </rPh>
    <rPh sb="4" eb="6">
      <t>セツビ</t>
    </rPh>
    <rPh sb="7" eb="9">
      <t>キカイ</t>
    </rPh>
    <rPh sb="9" eb="11">
      <t>シンゴウ</t>
    </rPh>
    <rPh sb="11" eb="13">
      <t>シセツ</t>
    </rPh>
    <rPh sb="14" eb="16">
      <t>ユウギ</t>
    </rPh>
    <rPh sb="16" eb="18">
      <t>シセツ</t>
    </rPh>
    <rPh sb="19" eb="21">
      <t>ユウセン</t>
    </rPh>
    <rPh sb="22" eb="24">
      <t>ムセン</t>
    </rPh>
    <rPh sb="24" eb="26">
      <t>デンワ</t>
    </rPh>
    <rPh sb="26" eb="28">
      <t>キカイ</t>
    </rPh>
    <rPh sb="28" eb="30">
      <t>スエツケ</t>
    </rPh>
    <rPh sb="31" eb="33">
      <t>ムセン</t>
    </rPh>
    <phoneticPr fontId="2"/>
  </si>
  <si>
    <t>電信機械据付、杭井（石油・天然ガスの堀削）設備、電気信号設備などの</t>
    <rPh sb="0" eb="2">
      <t>デンシン</t>
    </rPh>
    <rPh sb="2" eb="4">
      <t>キカイ</t>
    </rPh>
    <rPh sb="4" eb="6">
      <t>スエツケ</t>
    </rPh>
    <rPh sb="7" eb="8">
      <t>クイ</t>
    </rPh>
    <rPh sb="8" eb="9">
      <t>イ</t>
    </rPh>
    <rPh sb="10" eb="12">
      <t>セキユ</t>
    </rPh>
    <rPh sb="13" eb="15">
      <t>テンネン</t>
    </rPh>
    <rPh sb="18" eb="19">
      <t>ホリ</t>
    </rPh>
    <rPh sb="19" eb="20">
      <t>サク</t>
    </rPh>
    <rPh sb="21" eb="23">
      <t>セツビ</t>
    </rPh>
    <rPh sb="24" eb="26">
      <t>デンキ</t>
    </rPh>
    <rPh sb="26" eb="28">
      <t>シンゴウ</t>
    </rPh>
    <rPh sb="28" eb="30">
      <t>セツビ</t>
    </rPh>
    <phoneticPr fontId="2"/>
  </si>
  <si>
    <t>機械単独工事、各種プラント</t>
    <rPh sb="0" eb="2">
      <t>キカイ</t>
    </rPh>
    <rPh sb="2" eb="6">
      <t>タンドクコウジ</t>
    </rPh>
    <rPh sb="7" eb="9">
      <t>カクシュ</t>
    </rPh>
    <phoneticPr fontId="2"/>
  </si>
  <si>
    <t>（建築物の電力、冷暖房、空調、消防、昇降等に建築設備工事は「住宅・同設備</t>
    <rPh sb="1" eb="4">
      <t>ケンチクブツ</t>
    </rPh>
    <rPh sb="5" eb="7">
      <t>デンリョク</t>
    </rPh>
    <rPh sb="8" eb="11">
      <t>レイダンボウ</t>
    </rPh>
    <rPh sb="12" eb="14">
      <t>クウチョウ</t>
    </rPh>
    <rPh sb="15" eb="17">
      <t>ショウボウ</t>
    </rPh>
    <rPh sb="18" eb="20">
      <t>ショウコウ</t>
    </rPh>
    <rPh sb="20" eb="21">
      <t>ナド</t>
    </rPh>
    <rPh sb="22" eb="24">
      <t>ケンチク</t>
    </rPh>
    <rPh sb="24" eb="26">
      <t>セツビ</t>
    </rPh>
    <rPh sb="26" eb="28">
      <t>コウジ</t>
    </rPh>
    <rPh sb="30" eb="32">
      <t>ジュウタク</t>
    </rPh>
    <rPh sb="33" eb="34">
      <t>ドウ</t>
    </rPh>
    <rPh sb="34" eb="36">
      <t>セツビ</t>
    </rPh>
    <phoneticPr fontId="2"/>
  </si>
  <si>
    <t>工事」または「非住宅・同設備工事」に区分する）</t>
    <rPh sb="0" eb="2">
      <t>コウジ</t>
    </rPh>
    <rPh sb="7" eb="8">
      <t>ヒ</t>
    </rPh>
    <rPh sb="8" eb="10">
      <t>ジュウタク</t>
    </rPh>
    <rPh sb="11" eb="12">
      <t>ドウ</t>
    </rPh>
    <rPh sb="12" eb="16">
      <t>セツビコウジ</t>
    </rPh>
    <rPh sb="18" eb="20">
      <t>クブン</t>
    </rPh>
    <phoneticPr fontId="2"/>
  </si>
  <si>
    <t>屋外の電気等</t>
    <rPh sb="0" eb="2">
      <t>オクガイ</t>
    </rPh>
    <rPh sb="3" eb="5">
      <t>デンキ</t>
    </rPh>
    <rPh sb="5" eb="6">
      <t>トウ</t>
    </rPh>
    <phoneticPr fontId="2"/>
  </si>
  <si>
    <t>機械器具設備</t>
    <rPh sb="0" eb="2">
      <t>キカイ</t>
    </rPh>
    <rPh sb="2" eb="4">
      <t>キグ</t>
    </rPh>
    <rPh sb="4" eb="6">
      <t>セツビ</t>
    </rPh>
    <phoneticPr fontId="2"/>
  </si>
  <si>
    <t>ズイドウ</t>
    <phoneticPr fontId="2"/>
  </si>
  <si>
    <t>　　エンテイ</t>
    <phoneticPr fontId="2"/>
  </si>
  <si>
    <t>浚渫・埋立</t>
    <rPh sb="0" eb="2">
      <t>シュンセツ</t>
    </rPh>
    <rPh sb="3" eb="5">
      <t>ウメタテ</t>
    </rPh>
    <phoneticPr fontId="2"/>
  </si>
  <si>
    <t>シﾕンセツ・ウメタテ</t>
    <phoneticPr fontId="2"/>
  </si>
  <si>
    <t>その他の土木</t>
    <rPh sb="2" eb="3">
      <t>タ</t>
    </rPh>
    <rPh sb="4" eb="6">
      <t>ドボク</t>
    </rPh>
    <phoneticPr fontId="2"/>
  </si>
  <si>
    <t>住宅・同設備</t>
    <rPh sb="0" eb="2">
      <t>ジュウタク</t>
    </rPh>
    <rPh sb="3" eb="6">
      <t>ドウセツビ</t>
    </rPh>
    <phoneticPr fontId="2"/>
  </si>
  <si>
    <t>非住宅・同設備</t>
    <rPh sb="0" eb="1">
      <t>ヒ</t>
    </rPh>
    <rPh sb="1" eb="3">
      <t>ジュウタク</t>
    </rPh>
    <rPh sb="4" eb="7">
      <t>ドウセツビ</t>
    </rPh>
    <phoneticPr fontId="2"/>
  </si>
  <si>
    <t>「共済証紙・退職金ポイント購入の考え方」における工事種別分類表</t>
  </si>
  <si>
    <t>（「建設工事受注動態統計調査記入の手引き(国土交通省）より作成）</t>
  </si>
  <si>
    <t>舗　　装</t>
    <rPh sb="0" eb="1">
      <t>ホ</t>
    </rPh>
    <rPh sb="3" eb="4">
      <t>ソウ</t>
    </rPh>
    <phoneticPr fontId="2"/>
  </si>
  <si>
    <t>橋　　梁</t>
    <rPh sb="0" eb="1">
      <t>ハシ</t>
    </rPh>
    <rPh sb="3" eb="4">
      <t>ハリ</t>
    </rPh>
    <phoneticPr fontId="2"/>
  </si>
  <si>
    <t>隧　　道</t>
    <rPh sb="0" eb="1">
      <t>ズイ</t>
    </rPh>
    <rPh sb="3" eb="4">
      <t>ミチ</t>
    </rPh>
    <phoneticPr fontId="2"/>
  </si>
  <si>
    <t>・</t>
    <phoneticPr fontId="2"/>
  </si>
  <si>
    <t>堰　堤</t>
  </si>
  <si>
    <t>1.土木工事</t>
    <rPh sb="2" eb="6">
      <t>ドボクコウジ</t>
    </rPh>
    <phoneticPr fontId="2"/>
  </si>
  <si>
    <t>2.建築工事</t>
    <rPh sb="2" eb="6">
      <t>ケンチクコウジ</t>
    </rPh>
    <phoneticPr fontId="2"/>
  </si>
  <si>
    <t>工　　　事</t>
    <rPh sb="0" eb="1">
      <t>コウ</t>
    </rPh>
    <rPh sb="4" eb="5">
      <t>コト</t>
    </rPh>
    <phoneticPr fontId="2"/>
  </si>
  <si>
    <t>3.設備工事</t>
    <rPh sb="2" eb="6">
      <t>セツビコウジ</t>
    </rPh>
    <phoneticPr fontId="2"/>
  </si>
  <si>
    <t>工場等における動力設備、機械基礎、築炉、変電設備、屋外電信・電話設備、</t>
    <rPh sb="0" eb="2">
      <t>コウジョウ</t>
    </rPh>
    <rPh sb="2" eb="3">
      <t>ナド</t>
    </rPh>
    <rPh sb="7" eb="9">
      <t>ドウリョク</t>
    </rPh>
    <rPh sb="9" eb="11">
      <t>セツビ</t>
    </rPh>
    <rPh sb="12" eb="14">
      <t>キカイ</t>
    </rPh>
    <rPh sb="14" eb="16">
      <t>キソ</t>
    </rPh>
    <rPh sb="17" eb="19">
      <t>チクロ</t>
    </rPh>
    <rPh sb="20" eb="22">
      <t>ヘンデン</t>
    </rPh>
    <rPh sb="22" eb="24">
      <t>セツビ</t>
    </rPh>
    <rPh sb="25" eb="27">
      <t>オクガイ</t>
    </rPh>
    <rPh sb="27" eb="29">
      <t>デンシン</t>
    </rPh>
    <rPh sb="30" eb="32">
      <t>デンワ</t>
    </rPh>
    <rPh sb="32" eb="34">
      <t>セツビ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</si>
</sst>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b/>
      <sz val="26"/>
      <color rgb="FF00B050"/>
      <name val="ＭＳ Ｐゴシック"/>
      <family val="3"/>
      <charset val="128"/>
      <scheme val="minor"/>
    </font>
    <font>
      <b/>
      <sz val="26"/>
      <color rgb="FFFF0000"/>
      <name val="ＭＳ Ｐゴシック"/>
      <family val="3"/>
      <charset val="128"/>
      <scheme val="minor"/>
    </font>
    <font>
      <sz val="26"/>
      <color rgb="FF00B050"/>
      <name val="ＭＳ Ｐゴシック"/>
      <family val="2"/>
      <charset val="128"/>
      <scheme val="minor"/>
    </font>
    <font>
      <sz val="26"/>
      <color rgb="FFFF0000"/>
      <name val="ＭＳ Ｐゴシック"/>
      <family val="2"/>
      <charset val="128"/>
      <scheme val="minor"/>
    </font>
    <font>
      <b/>
      <sz val="36"/>
      <color theme="1"/>
      <name val="ＭＳ Ｐゴシック"/>
      <family val="3"/>
      <charset val="128"/>
      <scheme val="minor"/>
    </font>
    <font>
      <sz val="11"/>
      <color rgb="FFFF0000"/>
      <name val="ＭＳ Ｐゴシック"/>
      <family val="2"/>
      <charset val="128"/>
      <scheme val="minor"/>
    </font>
    <font>
      <sz val="11"/>
      <color rgb="FF0070C0"/>
      <name val="ＭＳ Ｐゴシック"/>
      <family val="2"/>
      <charset val="128"/>
      <scheme val="minor"/>
    </font>
    <font>
      <b/>
      <sz val="11"/>
      <color rgb="FFFF000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b/>
      <sz val="16"/>
      <color rgb="FFFF0000"/>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sz val="12"/>
      <color rgb="FF002060"/>
      <name val="HGP創英角ﾎﾟｯﾌﾟ体"/>
      <family val="3"/>
      <charset val="128"/>
    </font>
    <font>
      <b/>
      <sz val="14"/>
      <color rgb="FF0070C0"/>
      <name val="ＭＳ Ｐゴシック"/>
      <family val="3"/>
      <charset val="128"/>
      <scheme val="minor"/>
    </font>
    <font>
      <b/>
      <sz val="11"/>
      <color rgb="FF002060"/>
      <name val="ＭＳ Ｐゴシック"/>
      <family val="3"/>
      <charset val="128"/>
      <scheme val="minor"/>
    </font>
    <font>
      <b/>
      <sz val="9"/>
      <color rgb="FF002060"/>
      <name val="ＭＳ Ｐゴシック"/>
      <family val="3"/>
      <charset val="128"/>
      <scheme val="minor"/>
    </font>
    <font>
      <b/>
      <sz val="8"/>
      <color rgb="FF002060"/>
      <name val="ＭＳ Ｐゴシック"/>
      <family val="3"/>
      <charset val="128"/>
      <scheme val="minor"/>
    </font>
  </fonts>
  <fills count="7">
    <fill>
      <patternFill patternType="none"/>
    </fill>
    <fill>
      <patternFill patternType="gray125"/>
    </fill>
    <fill>
      <patternFill patternType="solid">
        <fgColor theme="9" tint="0.59999389629810485"/>
        <bgColor indexed="64"/>
      </patternFill>
    </fill>
    <fill>
      <patternFill patternType="solid">
        <fgColor theme="6" tint="0.59999389629810485"/>
        <bgColor indexed="64"/>
      </patternFill>
    </fill>
    <fill>
      <patternFill patternType="solid">
        <fgColor rgb="FFFFFFCC"/>
        <bgColor indexed="64"/>
      </patternFill>
    </fill>
    <fill>
      <patternFill patternType="solid">
        <fgColor rgb="FFDCEFF4"/>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ck">
        <color rgb="FF0033CC"/>
      </left>
      <right style="thick">
        <color rgb="FF0033CC"/>
      </right>
      <top style="thick">
        <color rgb="FF0033CC"/>
      </top>
      <bottom style="thick">
        <color rgb="FF0033CC"/>
      </bottom>
      <diagonal/>
    </border>
    <border>
      <left style="medium">
        <color theme="1" tint="0.34998626667073579"/>
      </left>
      <right style="medium">
        <color theme="1"/>
      </right>
      <top style="medium">
        <color theme="1" tint="0.34998626667073579"/>
      </top>
      <bottom style="medium">
        <color theme="1" tint="0.34998626667073579"/>
      </bottom>
      <diagonal/>
    </border>
    <border>
      <left style="medium">
        <color theme="1"/>
      </left>
      <right style="medium">
        <color theme="1"/>
      </right>
      <top style="medium">
        <color theme="1" tint="0.34998626667073579"/>
      </top>
      <bottom style="medium">
        <color theme="1" tint="0.34998626667073579"/>
      </bottom>
      <diagonal/>
    </border>
    <border>
      <left style="medium">
        <color theme="1"/>
      </left>
      <right style="thick">
        <color rgb="FF0033CC"/>
      </right>
      <top style="medium">
        <color theme="1" tint="0.34998626667073579"/>
      </top>
      <bottom style="medium">
        <color theme="1" tint="0.34998626667073579"/>
      </bottom>
      <diagonal/>
    </border>
    <border>
      <left style="medium">
        <color theme="1" tint="0.34998626667073579"/>
      </left>
      <right/>
      <top style="medium">
        <color theme="1" tint="0.34998626667073579"/>
      </top>
      <bottom style="medium">
        <color theme="1" tint="0.34998626667073579"/>
      </bottom>
      <diagonal/>
    </border>
    <border>
      <left/>
      <right/>
      <top style="medium">
        <color theme="1" tint="0.34998626667073579"/>
      </top>
      <bottom style="medium">
        <color theme="1" tint="0.34998626667073579"/>
      </bottom>
      <diagonal/>
    </border>
    <border>
      <left/>
      <right style="thick">
        <color rgb="FF0033CC"/>
      </right>
      <top style="medium">
        <color theme="1" tint="0.34998626667073579"/>
      </top>
      <bottom style="medium">
        <color theme="1" tint="0.34998626667073579"/>
      </bottom>
      <diagonal/>
    </border>
    <border>
      <left style="medium">
        <color theme="1" tint="0.34998626667073579"/>
      </left>
      <right/>
      <top style="medium">
        <color theme="1" tint="0.34998626667073579"/>
      </top>
      <bottom/>
      <diagonal/>
    </border>
    <border>
      <left/>
      <right/>
      <top style="medium">
        <color theme="1" tint="0.34998626667073579"/>
      </top>
      <bottom/>
      <diagonal/>
    </border>
    <border>
      <left/>
      <right style="thick">
        <color rgb="FF0033CC"/>
      </right>
      <top style="medium">
        <color theme="1" tint="0.34998626667073579"/>
      </top>
      <bottom/>
      <diagonal/>
    </border>
    <border>
      <left style="double">
        <color indexed="64"/>
      </left>
      <right style="double">
        <color indexed="64"/>
      </right>
      <top style="double">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5">
    <xf numFmtId="0" fontId="0" fillId="0" borderId="0" xfId="0">
      <alignment vertical="center"/>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0" fillId="0" borderId="3" xfId="0" applyBorder="1" applyAlignment="1">
      <alignment horizontal="right" vertical="center"/>
    </xf>
    <xf numFmtId="176" fontId="0" fillId="0" borderId="1" xfId="0" applyNumberFormat="1" applyBorder="1">
      <alignment vertical="center"/>
    </xf>
    <xf numFmtId="176" fontId="0" fillId="0" borderId="6" xfId="0" applyNumberFormat="1" applyBorder="1">
      <alignment vertical="center"/>
    </xf>
    <xf numFmtId="176" fontId="0" fillId="0" borderId="8" xfId="0" applyNumberFormat="1" applyBorder="1">
      <alignment vertical="center"/>
    </xf>
    <xf numFmtId="176" fontId="0" fillId="0" borderId="9" xfId="0" applyNumberFormat="1" applyBorder="1">
      <alignment vertical="center"/>
    </xf>
    <xf numFmtId="176" fontId="0" fillId="0" borderId="7" xfId="0" applyNumberFormat="1" applyBorder="1">
      <alignment vertical="center"/>
    </xf>
    <xf numFmtId="0" fontId="3" fillId="0" borderId="0" xfId="0" applyFont="1">
      <alignment vertical="center"/>
    </xf>
    <xf numFmtId="0" fontId="9" fillId="0" borderId="0" xfId="0" applyFont="1">
      <alignment vertical="center"/>
    </xf>
    <xf numFmtId="0" fontId="10" fillId="0" borderId="1" xfId="0" applyFont="1" applyBorder="1">
      <alignment vertical="center"/>
    </xf>
    <xf numFmtId="0" fontId="4" fillId="0" borderId="1" xfId="0" applyFont="1" applyBorder="1" applyAlignment="1">
      <alignment horizontal="center" vertical="center"/>
    </xf>
    <xf numFmtId="0" fontId="5" fillId="0" borderId="1" xfId="0" applyFont="1" applyBorder="1">
      <alignment vertical="center"/>
    </xf>
    <xf numFmtId="0" fontId="12" fillId="2" borderId="1"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3" borderId="8" xfId="0" applyFont="1" applyFill="1" applyBorder="1" applyAlignment="1">
      <alignment horizontal="center" vertical="center" shrinkToFit="1"/>
    </xf>
    <xf numFmtId="0" fontId="12" fillId="3" borderId="9" xfId="0" applyFont="1" applyFill="1" applyBorder="1" applyAlignment="1">
      <alignment horizontal="center" vertical="center" shrinkToFit="1"/>
    </xf>
    <xf numFmtId="0" fontId="12" fillId="4" borderId="7" xfId="0" applyFont="1" applyFill="1" applyBorder="1" applyAlignment="1">
      <alignment horizontal="center" vertical="center" shrinkToFit="1"/>
    </xf>
    <xf numFmtId="0" fontId="12" fillId="4" borderId="1" xfId="0" applyFont="1" applyFill="1" applyBorder="1" applyAlignment="1">
      <alignment horizontal="center" vertical="center" shrinkToFit="1"/>
    </xf>
    <xf numFmtId="0" fontId="14" fillId="0" borderId="0" xfId="0" applyFont="1" applyBorder="1" applyAlignment="1">
      <alignment horizontal="center" vertical="center"/>
    </xf>
    <xf numFmtId="38" fontId="8" fillId="0" borderId="0" xfId="1" applyFont="1" applyBorder="1" applyAlignment="1">
      <alignment horizontal="right" vertical="center"/>
    </xf>
    <xf numFmtId="0" fontId="9" fillId="0" borderId="1" xfId="0" applyFont="1" applyBorder="1">
      <alignment vertical="center"/>
    </xf>
    <xf numFmtId="0" fontId="0" fillId="0" borderId="16" xfId="0" applyBorder="1">
      <alignment vertical="center"/>
    </xf>
    <xf numFmtId="0" fontId="0" fillId="0" borderId="17" xfId="0" applyBorder="1" applyAlignment="1">
      <alignment horizontal="left" vertical="center"/>
    </xf>
    <xf numFmtId="38" fontId="0" fillId="5" borderId="18" xfId="1" applyFont="1" applyFill="1" applyBorder="1" applyAlignment="1" applyProtection="1">
      <alignment horizontal="center" vertical="center"/>
      <protection locked="0"/>
    </xf>
    <xf numFmtId="38" fontId="7" fillId="5" borderId="18" xfId="1" applyFont="1" applyFill="1" applyBorder="1" applyAlignment="1" applyProtection="1">
      <alignment horizontal="center" vertical="center" shrinkToFit="1"/>
      <protection locked="0"/>
    </xf>
    <xf numFmtId="38" fontId="6" fillId="5" borderId="18" xfId="1" applyFont="1" applyFill="1" applyBorder="1" applyAlignment="1" applyProtection="1">
      <alignment horizontal="center" vertical="center" shrinkToFit="1"/>
      <protection locked="0"/>
    </xf>
    <xf numFmtId="0" fontId="16" fillId="0" borderId="0" xfId="0" applyFont="1" applyAlignment="1">
      <alignment horizontal="center"/>
    </xf>
    <xf numFmtId="0" fontId="0" fillId="0" borderId="1" xfId="0" applyBorder="1" applyAlignment="1">
      <alignment horizontal="center" vertical="center"/>
    </xf>
    <xf numFmtId="0" fontId="0" fillId="0" borderId="0" xfId="0" applyBorder="1" applyAlignment="1">
      <alignment horizontal="left" vertical="center" wrapText="1"/>
    </xf>
    <xf numFmtId="0" fontId="0" fillId="0" borderId="0" xfId="0" applyBorder="1">
      <alignment vertical="center"/>
    </xf>
    <xf numFmtId="0" fontId="11" fillId="0" borderId="0" xfId="0" applyFont="1">
      <alignment vertical="center"/>
    </xf>
    <xf numFmtId="0" fontId="15" fillId="0" borderId="0" xfId="0" applyFont="1" applyBorder="1" applyAlignment="1">
      <alignment horizontal="left" vertical="center"/>
    </xf>
    <xf numFmtId="38" fontId="7" fillId="0" borderId="0" xfId="1" applyFont="1" applyFill="1" applyBorder="1" applyAlignment="1" applyProtection="1">
      <alignment horizontal="center" vertical="center" shrinkToFit="1"/>
      <protection locked="0"/>
    </xf>
    <xf numFmtId="0" fontId="17" fillId="0" borderId="0" xfId="0" applyFont="1">
      <alignment vertical="center"/>
    </xf>
    <xf numFmtId="0" fontId="18" fillId="0" borderId="0" xfId="0" applyFont="1" applyBorder="1">
      <alignment vertical="center"/>
    </xf>
    <xf numFmtId="0" fontId="19" fillId="0" borderId="0" xfId="0" applyFont="1">
      <alignment vertical="center"/>
    </xf>
    <xf numFmtId="0" fontId="0" fillId="0" borderId="0" xfId="0" applyBorder="1" applyAlignment="1">
      <alignment horizontal="left" vertical="center" wrapText="1"/>
    </xf>
    <xf numFmtId="0" fontId="17" fillId="0" borderId="0" xfId="0" applyFont="1" applyBorder="1" applyAlignment="1">
      <alignment horizontal="left" vertical="center" wrapText="1"/>
    </xf>
    <xf numFmtId="176" fontId="0" fillId="0" borderId="0" xfId="0" applyNumberFormat="1" applyBorder="1">
      <alignment vertical="center"/>
    </xf>
    <xf numFmtId="0" fontId="10" fillId="0" borderId="0" xfId="0" applyFont="1" applyBorder="1">
      <alignment vertical="center"/>
    </xf>
    <xf numFmtId="0" fontId="4"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shrinkToFit="1"/>
    </xf>
    <xf numFmtId="176" fontId="0" fillId="0" borderId="0" xfId="0" applyNumberFormat="1" applyFill="1" applyBorder="1">
      <alignment vertical="center"/>
    </xf>
    <xf numFmtId="0" fontId="20" fillId="0" borderId="0" xfId="0" applyFont="1" applyAlignment="1">
      <alignment horizontal="left" vertical="center"/>
    </xf>
    <xf numFmtId="0" fontId="19" fillId="0" borderId="0" xfId="0" applyFont="1" applyAlignment="1">
      <alignment horizontal="left" vertical="center"/>
    </xf>
    <xf numFmtId="0" fontId="0" fillId="0" borderId="0" xfId="0" applyBorder="1" applyAlignment="1">
      <alignment horizontal="left" vertical="center" wrapText="1"/>
    </xf>
    <xf numFmtId="0" fontId="12" fillId="4" borderId="10" xfId="0" applyFont="1" applyFill="1" applyBorder="1" applyAlignment="1">
      <alignment horizontal="center" vertical="center"/>
    </xf>
    <xf numFmtId="0" fontId="12" fillId="4" borderId="7" xfId="0" applyFont="1" applyFill="1" applyBorder="1" applyAlignment="1">
      <alignment horizontal="center" vertical="center"/>
    </xf>
    <xf numFmtId="0" fontId="0" fillId="0" borderId="6" xfId="0" applyBorder="1" applyAlignment="1">
      <alignment horizontal="right" vertical="center"/>
    </xf>
    <xf numFmtId="0" fontId="0" fillId="0" borderId="12" xfId="0" applyBorder="1" applyAlignment="1">
      <alignment horizontal="right" vertical="center"/>
    </xf>
    <xf numFmtId="0" fontId="0" fillId="0" borderId="7" xfId="0" applyBorder="1" applyAlignment="1">
      <alignment horizontal="right" vertical="center"/>
    </xf>
    <xf numFmtId="0" fontId="0" fillId="0" borderId="6" xfId="0" applyFill="1" applyBorder="1" applyAlignment="1">
      <alignment horizontal="center" vertical="center"/>
    </xf>
    <xf numFmtId="0" fontId="0" fillId="0" borderId="12" xfId="0" applyFill="1" applyBorder="1" applyAlignment="1">
      <alignment horizontal="center" vertical="center"/>
    </xf>
    <xf numFmtId="0" fontId="0" fillId="0" borderId="7" xfId="0" applyFill="1" applyBorder="1" applyAlignment="1">
      <alignment horizontal="center" vertical="center"/>
    </xf>
    <xf numFmtId="0" fontId="17" fillId="0" borderId="0" xfId="0" applyFont="1" applyBorder="1" applyAlignment="1">
      <alignment horizontal="left" vertical="center" wrapText="1"/>
    </xf>
    <xf numFmtId="38" fontId="8" fillId="0" borderId="14" xfId="1" applyFont="1" applyBorder="1" applyAlignment="1">
      <alignment horizontal="right" vertical="center" shrinkToFit="1"/>
    </xf>
    <xf numFmtId="38" fontId="8" fillId="0" borderId="15" xfId="1" applyFont="1" applyBorder="1" applyAlignment="1">
      <alignment horizontal="right" vertical="center" shrinkToFit="1"/>
    </xf>
    <xf numFmtId="0" fontId="11" fillId="0" borderId="1" xfId="0" applyFont="1" applyBorder="1" applyAlignment="1">
      <alignment horizontal="center" vertical="center" textRotation="255"/>
    </xf>
    <xf numFmtId="0" fontId="0" fillId="0" borderId="13" xfId="0" applyBorder="1" applyAlignment="1">
      <alignment horizontal="center" vertical="center"/>
    </xf>
    <xf numFmtId="0" fontId="13" fillId="0" borderId="19" xfId="0" applyFont="1" applyFill="1" applyBorder="1" applyAlignment="1">
      <alignment horizontal="left" vertical="distributed"/>
    </xf>
    <xf numFmtId="0" fontId="13" fillId="0" borderId="20" xfId="0" applyFont="1" applyFill="1" applyBorder="1" applyAlignment="1">
      <alignment horizontal="left" vertical="distributed"/>
    </xf>
    <xf numFmtId="0" fontId="13" fillId="0" borderId="21" xfId="0" applyFont="1" applyFill="1" applyBorder="1" applyAlignment="1">
      <alignment horizontal="left" vertical="distributed"/>
    </xf>
    <xf numFmtId="0" fontId="12" fillId="2" borderId="6"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3" fillId="0" borderId="19" xfId="0" applyFont="1" applyBorder="1" applyAlignment="1">
      <alignment horizontal="left" vertical="distributed"/>
    </xf>
    <xf numFmtId="0" fontId="13" fillId="0" borderId="20" xfId="0" applyFont="1" applyBorder="1" applyAlignment="1">
      <alignment horizontal="left" vertical="distributed"/>
    </xf>
    <xf numFmtId="0" fontId="13" fillId="0" borderId="21" xfId="0" applyFont="1" applyBorder="1" applyAlignment="1">
      <alignment horizontal="left" vertical="distributed"/>
    </xf>
    <xf numFmtId="0" fontId="13" fillId="0" borderId="22" xfId="0" applyFont="1" applyFill="1" applyBorder="1" applyAlignment="1">
      <alignment horizontal="left" vertical="distributed"/>
    </xf>
    <xf numFmtId="0" fontId="13" fillId="0" borderId="23" xfId="0" applyFont="1" applyFill="1" applyBorder="1" applyAlignment="1">
      <alignment horizontal="left" vertical="distributed"/>
    </xf>
    <xf numFmtId="0" fontId="13" fillId="0" borderId="24" xfId="0" applyFont="1" applyFill="1" applyBorder="1" applyAlignment="1">
      <alignment horizontal="left" vertical="distributed"/>
    </xf>
    <xf numFmtId="0" fontId="15" fillId="0" borderId="25" xfId="0" applyFont="1" applyBorder="1" applyAlignment="1">
      <alignment horizontal="left" vertical="center"/>
    </xf>
    <xf numFmtId="0" fontId="15" fillId="0" borderId="26" xfId="0" applyFont="1" applyBorder="1" applyAlignment="1">
      <alignment horizontal="left" vertical="center"/>
    </xf>
    <xf numFmtId="0" fontId="15" fillId="0" borderId="27" xfId="0" applyFont="1" applyBorder="1" applyAlignment="1">
      <alignment horizontal="left" vertical="center"/>
    </xf>
    <xf numFmtId="38" fontId="8" fillId="0" borderId="28" xfId="1" applyFont="1" applyBorder="1" applyAlignment="1">
      <alignment horizontal="right" vertical="center"/>
    </xf>
    <xf numFmtId="0" fontId="13" fillId="0" borderId="28" xfId="0" applyFont="1" applyBorder="1" applyAlignment="1">
      <alignment horizontal="center" vertical="center" shrinkToFit="1"/>
    </xf>
    <xf numFmtId="0" fontId="0" fillId="0" borderId="0" xfId="0" applyAlignment="1">
      <alignment horizontal="center" vertical="center"/>
    </xf>
    <xf numFmtId="0" fontId="12" fillId="0" borderId="0" xfId="0" applyFont="1" applyAlignment="1">
      <alignment horizontal="center" vertical="center"/>
    </xf>
    <xf numFmtId="0" fontId="21" fillId="0" borderId="0" xfId="0" applyFont="1" applyAlignment="1">
      <alignment horizontal="center" vertical="center"/>
    </xf>
    <xf numFmtId="0" fontId="0" fillId="0" borderId="32" xfId="0" applyBorder="1">
      <alignment vertical="center"/>
    </xf>
    <xf numFmtId="0" fontId="0" fillId="0" borderId="33" xfId="0" applyBorder="1">
      <alignment vertical="center"/>
    </xf>
    <xf numFmtId="0" fontId="0" fillId="0" borderId="3" xfId="0" applyBorder="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9" xfId="0" applyBorder="1" applyAlignment="1">
      <alignment horizontal="center" vertical="center"/>
    </xf>
    <xf numFmtId="0" fontId="0" fillId="0" borderId="30" xfId="0" applyBorder="1">
      <alignment vertical="center"/>
    </xf>
    <xf numFmtId="0" fontId="0" fillId="6" borderId="1" xfId="0" applyFill="1" applyBorder="1" applyAlignment="1">
      <alignment horizontal="center" vertical="center"/>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31" xfId="0" applyFont="1" applyBorder="1" applyAlignment="1">
      <alignment horizontal="center" vertical="center"/>
    </xf>
    <xf numFmtId="0" fontId="23" fillId="0" borderId="31" xfId="0" applyFont="1" applyBorder="1" applyAlignment="1">
      <alignment horizontal="center" vertical="center"/>
    </xf>
    <xf numFmtId="0" fontId="24" fillId="0" borderId="31" xfId="0" applyFont="1" applyBorder="1" applyAlignment="1">
      <alignment horizontal="center" vertical="center"/>
    </xf>
    <xf numFmtId="0" fontId="22" fillId="0" borderId="31" xfId="0" applyFont="1" applyBorder="1" applyAlignment="1">
      <alignment horizontal="center" vertical="center"/>
    </xf>
    <xf numFmtId="0" fontId="12" fillId="0" borderId="0" xfId="0" applyFont="1">
      <alignment vertical="center"/>
    </xf>
    <xf numFmtId="0" fontId="22" fillId="0" borderId="32" xfId="0" applyFont="1" applyBorder="1" applyAlignment="1">
      <alignment horizontal="center" vertical="center"/>
    </xf>
    <xf numFmtId="0" fontId="22" fillId="0" borderId="32" xfId="0" applyFont="1" applyBorder="1">
      <alignment vertical="center"/>
    </xf>
    <xf numFmtId="0" fontId="22" fillId="0" borderId="33" xfId="0" applyFont="1" applyBorder="1">
      <alignment vertical="center"/>
    </xf>
  </cellXfs>
  <cellStyles count="2">
    <cellStyle name="桁区切り" xfId="1" builtinId="6"/>
    <cellStyle name="標準" xfId="0" builtinId="0"/>
  </cellStyles>
  <dxfs count="4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008E40"/>
      <color rgb="FFFFCCFF"/>
      <color rgb="FF0033CC"/>
      <color rgb="FFA8E19F"/>
      <color rgb="FFDCEFF4"/>
      <color rgb="FFFFFFCC"/>
      <color rgb="FFFF66FF"/>
      <color rgb="FF8FDE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13</xdr:row>
      <xdr:rowOff>19050</xdr:rowOff>
    </xdr:from>
    <xdr:to>
      <xdr:col>4</xdr:col>
      <xdr:colOff>0</xdr:colOff>
      <xdr:row>14</xdr:row>
      <xdr:rowOff>304800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61950" y="3429000"/>
          <a:ext cx="1924050" cy="4572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928687</xdr:colOff>
      <xdr:row>9</xdr:row>
      <xdr:rowOff>103189</xdr:rowOff>
    </xdr:from>
    <xdr:to>
      <xdr:col>14</xdr:col>
      <xdr:colOff>388935</xdr:colOff>
      <xdr:row>11</xdr:row>
      <xdr:rowOff>563563</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5738812" y="2198689"/>
          <a:ext cx="6183311" cy="968374"/>
        </a:xfrm>
        <a:prstGeom prst="wedgeRoundRectCallout">
          <a:avLst>
            <a:gd name="adj1" fmla="val 37396"/>
            <a:gd name="adj2" fmla="val -18609"/>
            <a:gd name="adj3" fmla="val 16667"/>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200">
              <a:solidFill>
                <a:srgbClr val="002060"/>
              </a:solidFill>
              <a:latin typeface="HGP創英角ﾎﾟｯﾌﾟ体" pitchFamily="50" charset="-128"/>
              <a:ea typeface="ＤＨＰ平成ゴシックW5" pitchFamily="2" charset="-128"/>
            </a:rPr>
            <a:t>算出された購入額は、</a:t>
          </a:r>
          <a:r>
            <a:rPr kumimoji="1" lang="ja-JP" altLang="en-US" sz="1200" u="sng">
              <a:solidFill>
                <a:srgbClr val="FF0000"/>
              </a:solidFill>
              <a:latin typeface="HGP創英角ﾎﾟｯﾌﾟ体" pitchFamily="50" charset="-128"/>
              <a:ea typeface="ＤＨＰ平成ゴシックW5" pitchFamily="2" charset="-128"/>
            </a:rPr>
            <a:t>総工事費に対する参考値</a:t>
          </a:r>
          <a:r>
            <a:rPr kumimoji="1" lang="ja-JP" altLang="en-US" sz="1200">
              <a:solidFill>
                <a:srgbClr val="002060"/>
              </a:solidFill>
              <a:latin typeface="HGP創英角ﾎﾟｯﾌﾟ体" pitchFamily="50" charset="-128"/>
              <a:ea typeface="ＤＨＰ平成ゴシックW5" pitchFamily="2" charset="-128"/>
            </a:rPr>
            <a:t>であることに留意してください。</a:t>
          </a:r>
          <a:endParaRPr kumimoji="1" lang="en-US" altLang="ja-JP" sz="1200">
            <a:solidFill>
              <a:srgbClr val="002060"/>
            </a:solidFill>
            <a:latin typeface="HGP創英角ﾎﾟｯﾌﾟ体" pitchFamily="50" charset="-128"/>
            <a:ea typeface="ＤＨＰ平成ゴシックW5" pitchFamily="2" charset="-128"/>
          </a:endParaRPr>
        </a:p>
        <a:p>
          <a:pPr algn="l"/>
          <a:r>
            <a:rPr kumimoji="1" lang="ja-JP" altLang="en-US" sz="1200">
              <a:solidFill>
                <a:srgbClr val="002060"/>
              </a:solidFill>
              <a:latin typeface="HGP創英角ﾎﾟｯﾌﾟ体" pitchFamily="50" charset="-128"/>
              <a:ea typeface="ＤＨＰ平成ゴシックW5" pitchFamily="2" charset="-128"/>
            </a:rPr>
            <a:t>（共済証紙または退職金ポイントの購入については、対象労働者数と当該労働</a:t>
          </a:r>
          <a:endParaRPr kumimoji="1" lang="en-US" altLang="ja-JP" sz="1200">
            <a:solidFill>
              <a:srgbClr val="002060"/>
            </a:solidFill>
            <a:latin typeface="HGP創英角ﾎﾟｯﾌﾟ体" pitchFamily="50" charset="-128"/>
            <a:ea typeface="ＤＨＰ平成ゴシックW5" pitchFamily="2" charset="-128"/>
          </a:endParaRPr>
        </a:p>
        <a:p>
          <a:pPr algn="l"/>
          <a:r>
            <a:rPr kumimoji="1" lang="ja-JP" altLang="en-US" sz="1200">
              <a:solidFill>
                <a:srgbClr val="002060"/>
              </a:solidFill>
              <a:latin typeface="HGP創英角ﾎﾟｯﾌﾟ体" pitchFamily="50" charset="-128"/>
              <a:ea typeface="ＤＨＰ平成ゴシックW5" pitchFamily="2" charset="-128"/>
            </a:rPr>
            <a:t>者の就労日数を的確に把握し、それに応じた額を購入することになっています。）</a:t>
          </a:r>
          <a:endParaRPr kumimoji="1" lang="en-US" altLang="ja-JP" sz="1200">
            <a:solidFill>
              <a:srgbClr val="002060"/>
            </a:solidFill>
            <a:latin typeface="HGP創英角ﾎﾟｯﾌﾟ体" pitchFamily="50" charset="-128"/>
            <a:ea typeface="ＤＨＰ平成ゴシックW5" pitchFamily="2" charset="-128"/>
          </a:endParaRPr>
        </a:p>
      </xdr:txBody>
    </xdr:sp>
    <xdr:clientData/>
  </xdr:twoCellAnchor>
  <xdr:twoCellAnchor>
    <xdr:from>
      <xdr:col>0</xdr:col>
      <xdr:colOff>0</xdr:colOff>
      <xdr:row>0</xdr:row>
      <xdr:rowOff>111125</xdr:rowOff>
    </xdr:from>
    <xdr:to>
      <xdr:col>6</xdr:col>
      <xdr:colOff>722312</xdr:colOff>
      <xdr:row>5</xdr:row>
      <xdr:rowOff>71437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0" y="111125"/>
          <a:ext cx="4572000" cy="833437"/>
        </a:xfrm>
        <a:prstGeom prst="roundRect">
          <a:avLst/>
        </a:prstGeom>
        <a:solidFill>
          <a:srgbClr val="FFCCFF">
            <a:alpha val="50196"/>
          </a:srgbClr>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a:ea typeface="ＤＦ平成ゴシック体W5" pitchFamily="1" charset="-128"/>
            </a:rPr>
            <a:t>下記①～③の情報を</a:t>
          </a:r>
          <a:r>
            <a:rPr kumimoji="1" lang="ja-JP" altLang="en-US" sz="1200">
              <a:solidFill>
                <a:srgbClr val="0070C0"/>
              </a:solidFill>
              <a:ea typeface="ＤＦ平成ゴシック体W5" pitchFamily="1" charset="-128"/>
            </a:rPr>
            <a:t>青枠内</a:t>
          </a:r>
          <a:r>
            <a:rPr kumimoji="1" lang="ja-JP" altLang="en-US" sz="1200">
              <a:ea typeface="ＤＦ平成ゴシック体W5" pitchFamily="1" charset="-128"/>
            </a:rPr>
            <a:t>に入力すると、共済証紙・退職</a:t>
          </a:r>
          <a:endParaRPr kumimoji="1" lang="en-US" altLang="ja-JP" sz="1200">
            <a:ea typeface="ＤＦ平成ゴシック体W5" pitchFamily="1" charset="-128"/>
          </a:endParaRPr>
        </a:p>
        <a:p>
          <a:pPr algn="l"/>
          <a:r>
            <a:rPr kumimoji="1" lang="ja-JP" altLang="en-US" sz="1200">
              <a:ea typeface="ＤＦ平成ゴシック体W5" pitchFamily="1" charset="-128"/>
            </a:rPr>
            <a:t>金ポイントの必要数及び購入額が自動計算されます。</a:t>
          </a:r>
        </a:p>
      </xdr:txBody>
    </xdr:sp>
    <xdr:clientData/>
  </xdr:twoCellAnchor>
  <xdr:twoCellAnchor>
    <xdr:from>
      <xdr:col>5</xdr:col>
      <xdr:colOff>547688</xdr:colOff>
      <xdr:row>6</xdr:row>
      <xdr:rowOff>71437</xdr:rowOff>
    </xdr:from>
    <xdr:to>
      <xdr:col>7</xdr:col>
      <xdr:colOff>706438</xdr:colOff>
      <xdr:row>8</xdr:row>
      <xdr:rowOff>134938</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3436938" y="1119187"/>
          <a:ext cx="2079625" cy="777876"/>
        </a:xfrm>
        <a:prstGeom prst="wedgeRoundRectCallout">
          <a:avLst>
            <a:gd name="adj1" fmla="val -75032"/>
            <a:gd name="adj2" fmla="val 69828"/>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ea typeface="ＤＦ平成ゴシック体W5" pitchFamily="1" charset="-128"/>
            </a:rPr>
            <a:t>下表の工事種別に対応した</a:t>
          </a:r>
          <a:endParaRPr kumimoji="1" lang="en-US" altLang="ja-JP" sz="1050">
            <a:ea typeface="ＤＦ平成ゴシック体W5" pitchFamily="1" charset="-128"/>
          </a:endParaRPr>
        </a:p>
        <a:p>
          <a:pPr algn="l"/>
          <a:r>
            <a:rPr kumimoji="1" lang="ja-JP" altLang="en-US" sz="1050" b="1">
              <a:solidFill>
                <a:srgbClr val="008E40"/>
              </a:solidFill>
              <a:ea typeface="ＤＦ平成ゴシック体W5" pitchFamily="1" charset="-128"/>
            </a:rPr>
            <a:t>１～１０</a:t>
          </a:r>
          <a:r>
            <a:rPr kumimoji="1" lang="ja-JP" altLang="en-US" sz="1050">
              <a:ea typeface="ＤＦ平成ゴシック体W5" pitchFamily="1" charset="-128"/>
            </a:rPr>
            <a:t>までの番号を選択</a:t>
          </a:r>
          <a:endParaRPr kumimoji="1" lang="en-US" altLang="ja-JP" sz="1050">
            <a:ea typeface="ＤＦ平成ゴシック体W5" pitchFamily="1" charset="-128"/>
          </a:endParaRPr>
        </a:p>
        <a:p>
          <a:pPr algn="l"/>
          <a:r>
            <a:rPr kumimoji="1" lang="ja-JP" altLang="en-US" sz="1050">
              <a:ea typeface="ＤＦ平成ゴシック体W5" pitchFamily="1" charset="-128"/>
            </a:rPr>
            <a:t>してください。</a:t>
          </a:r>
          <a:endParaRPr kumimoji="1" lang="en-US" altLang="ja-JP" sz="1050">
            <a:ea typeface="ＤＦ平成ゴシック体W5" pitchFamily="1" charset="-128"/>
          </a:endParaRPr>
        </a:p>
      </xdr:txBody>
    </xdr:sp>
    <xdr:clientData/>
  </xdr:twoCellAnchor>
  <xdr:twoCellAnchor>
    <xdr:from>
      <xdr:col>5</xdr:col>
      <xdr:colOff>531809</xdr:colOff>
      <xdr:row>8</xdr:row>
      <xdr:rowOff>333375</xdr:rowOff>
    </xdr:from>
    <xdr:to>
      <xdr:col>7</xdr:col>
      <xdr:colOff>690559</xdr:colOff>
      <xdr:row>11</xdr:row>
      <xdr:rowOff>79375</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3421059" y="2095500"/>
          <a:ext cx="2079625" cy="762000"/>
        </a:xfrm>
        <a:prstGeom prst="wedgeRoundRectCallout">
          <a:avLst>
            <a:gd name="adj1" fmla="val -74650"/>
            <a:gd name="adj2" fmla="val 32129"/>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a:ea typeface="ＤＦ平成ゴシック体W5" pitchFamily="1" charset="-128"/>
            </a:rPr>
            <a:t>当該工事における労働者の</a:t>
          </a:r>
          <a:endParaRPr kumimoji="1" lang="en-US" altLang="ja-JP" sz="1050">
            <a:ea typeface="ＤＦ平成ゴシック体W5" pitchFamily="1" charset="-128"/>
          </a:endParaRPr>
        </a:p>
        <a:p>
          <a:pPr algn="l"/>
          <a:r>
            <a:rPr kumimoji="1" lang="ja-JP" altLang="en-US" sz="1050">
              <a:ea typeface="ＤＦ平成ゴシック体W5" pitchFamily="1" charset="-128"/>
            </a:rPr>
            <a:t>建退共制度加入率を入力</a:t>
          </a:r>
          <a:endParaRPr kumimoji="1" lang="en-US" altLang="ja-JP" sz="1050">
            <a:ea typeface="ＤＦ平成ゴシック体W5" pitchFamily="1" charset="-128"/>
          </a:endParaRPr>
        </a:p>
        <a:p>
          <a:pPr algn="l"/>
          <a:r>
            <a:rPr kumimoji="1" lang="ja-JP" altLang="en-US" sz="1050">
              <a:ea typeface="ＤＦ平成ゴシック体W5" pitchFamily="1" charset="-128"/>
            </a:rPr>
            <a:t>してください。</a:t>
          </a:r>
          <a:endParaRPr kumimoji="1" lang="en-US" altLang="ja-JP" sz="1050">
            <a:ea typeface="ＤＦ平成ゴシック体W5" pitchFamily="1" charset="-128"/>
          </a:endParaRPr>
        </a:p>
      </xdr:txBody>
    </xdr:sp>
    <xdr:clientData/>
  </xdr:twoCellAnchor>
  <xdr:twoCellAnchor>
    <xdr:from>
      <xdr:col>7</xdr:col>
      <xdr:colOff>769938</xdr:colOff>
      <xdr:row>0</xdr:row>
      <xdr:rowOff>7937</xdr:rowOff>
    </xdr:from>
    <xdr:to>
      <xdr:col>14</xdr:col>
      <xdr:colOff>87313</xdr:colOff>
      <xdr:row>6</xdr:row>
      <xdr:rowOff>0</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5580063" y="7937"/>
          <a:ext cx="6040438" cy="1039813"/>
        </a:xfrm>
        <a:prstGeom prst="wedgeRectCallout">
          <a:avLst>
            <a:gd name="adj1" fmla="val -27378"/>
            <a:gd name="adj2" fmla="val 7081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950" kern="100">
              <a:solidFill>
                <a:srgbClr val="FF0000"/>
              </a:solidFill>
              <a:effectLst/>
              <a:ea typeface="ＭＳ Ｐゴシック" panose="020B0600070205080204" pitchFamily="50" charset="-128"/>
              <a:cs typeface="Times New Roman" panose="02020603050405020304" pitchFamily="18" charset="0"/>
            </a:rPr>
            <a:t>総工事費×</a:t>
          </a:r>
          <a:r>
            <a:rPr lang="ja-JP" altLang="en-US" sz="950" kern="100">
              <a:solidFill>
                <a:srgbClr val="FF0000"/>
              </a:solidFill>
              <a:effectLst/>
              <a:ea typeface="ＭＳ Ｐゴシック" panose="020B0600070205080204" pitchFamily="50" charset="-128"/>
              <a:cs typeface="Times New Roman" panose="02020603050405020304" pitchFamily="18" charset="0"/>
            </a:rPr>
            <a:t>共済</a:t>
          </a:r>
          <a:r>
            <a:rPr lang="ja-JP" sz="950" kern="100">
              <a:solidFill>
                <a:srgbClr val="FF0000"/>
              </a:solidFill>
              <a:effectLst/>
              <a:ea typeface="ＭＳ Ｐゴシック" panose="020B0600070205080204" pitchFamily="50" charset="-128"/>
              <a:cs typeface="Times New Roman" panose="02020603050405020304" pitchFamily="18" charset="0"/>
            </a:rPr>
            <a:t>証紙</a:t>
          </a:r>
          <a:r>
            <a:rPr lang="ja-JP" altLang="en-US" sz="950" kern="100">
              <a:solidFill>
                <a:srgbClr val="FF0000"/>
              </a:solidFill>
              <a:effectLst/>
              <a:ea typeface="ＭＳ Ｐゴシック" panose="020B0600070205080204" pitchFamily="50" charset="-128"/>
              <a:cs typeface="Times New Roman" panose="02020603050405020304" pitchFamily="18" charset="0"/>
            </a:rPr>
            <a:t>または退職金ポイントの</a:t>
          </a:r>
          <a:r>
            <a:rPr lang="ja-JP" sz="950" kern="100">
              <a:solidFill>
                <a:srgbClr val="FF0000"/>
              </a:solidFill>
              <a:effectLst/>
              <a:ea typeface="ＭＳ Ｐゴシック" panose="020B0600070205080204" pitchFamily="50" charset="-128"/>
              <a:cs typeface="Times New Roman" panose="02020603050405020304" pitchFamily="18" charset="0"/>
            </a:rPr>
            <a:t>購入率／</a:t>
          </a:r>
          <a:r>
            <a:rPr lang="en-US" sz="950" kern="100">
              <a:solidFill>
                <a:srgbClr val="FF0000"/>
              </a:solidFill>
              <a:effectLst/>
              <a:ea typeface="游明朝" panose="02020400000000000000" pitchFamily="18" charset="-128"/>
              <a:cs typeface="Times New Roman" panose="02020603050405020304" pitchFamily="18" charset="0"/>
            </a:rPr>
            <a:t>1,000</a:t>
          </a:r>
          <a:r>
            <a:rPr lang="ja-JP" sz="950" kern="100">
              <a:solidFill>
                <a:srgbClr val="FF0000"/>
              </a:solidFill>
              <a:effectLst/>
              <a:ea typeface="ＭＳ Ｐゴシック" panose="020B0600070205080204" pitchFamily="50" charset="-128"/>
              <a:cs typeface="Times New Roman" panose="02020603050405020304" pitchFamily="18" charset="0"/>
            </a:rPr>
            <a:t>×建退共制度加入率／</a:t>
          </a:r>
          <a:r>
            <a:rPr lang="en-US" sz="950" kern="100">
              <a:solidFill>
                <a:srgbClr val="FF0000"/>
              </a:solidFill>
              <a:effectLst/>
              <a:ea typeface="游明朝" panose="02020400000000000000" pitchFamily="18" charset="-128"/>
              <a:cs typeface="Times New Roman" panose="02020603050405020304" pitchFamily="18" charset="0"/>
            </a:rPr>
            <a:t>70</a:t>
          </a:r>
          <a:r>
            <a:rPr lang="ja-JP" sz="950" kern="100">
              <a:solidFill>
                <a:srgbClr val="FF0000"/>
              </a:solidFill>
              <a:effectLst/>
              <a:ea typeface="ＭＳ Ｐゴシック" panose="020B0600070205080204" pitchFamily="50" charset="-128"/>
              <a:cs typeface="Times New Roman" panose="02020603050405020304" pitchFamily="18" charset="0"/>
            </a:rPr>
            <a:t>％</a:t>
          </a:r>
          <a:endParaRPr lang="en-US" altLang="ja-JP" sz="950" kern="100">
            <a:solidFill>
              <a:srgbClr val="FF0000"/>
            </a:solidFill>
            <a:effectLst/>
            <a:ea typeface="ＭＳ Ｐゴシック" panose="020B0600070205080204" pitchFamily="50" charset="-128"/>
            <a:cs typeface="Times New Roman" panose="02020603050405020304" pitchFamily="18" charset="0"/>
          </a:endParaRPr>
        </a:p>
        <a:p>
          <a:pPr algn="l">
            <a:spcAft>
              <a:spcPts val="0"/>
            </a:spcAft>
          </a:pPr>
          <a:r>
            <a:rPr lang="ja-JP" sz="950" kern="100">
              <a:solidFill>
                <a:srgbClr val="FF0000"/>
              </a:solidFill>
              <a:effectLst/>
              <a:ea typeface="ＭＳ Ｐゴシック" panose="020B0600070205080204" pitchFamily="50" charset="-128"/>
              <a:cs typeface="Times New Roman" panose="02020603050405020304" pitchFamily="18" charset="0"/>
            </a:rPr>
            <a:t>＝</a:t>
          </a:r>
          <a:r>
            <a:rPr lang="en-US" altLang="ja-JP" sz="950" u="none" kern="100">
              <a:solidFill>
                <a:srgbClr val="FF0000"/>
              </a:solidFill>
              <a:effectLst/>
              <a:ea typeface="ＭＳ Ｐゴシック" panose="020B0600070205080204" pitchFamily="50" charset="-128"/>
              <a:cs typeface="Times New Roman" panose="02020603050405020304" pitchFamily="18" charset="0"/>
            </a:rPr>
            <a:t>【A】</a:t>
          </a:r>
          <a:r>
            <a:rPr lang="ja-JP" sz="950" u="none" kern="100">
              <a:solidFill>
                <a:srgbClr val="FF0000"/>
              </a:solidFill>
              <a:effectLst/>
              <a:ea typeface="ＭＳ Ｐゴシック" panose="020B0600070205080204" pitchFamily="50" charset="-128"/>
              <a:cs typeface="Times New Roman" panose="02020603050405020304" pitchFamily="18" charset="0"/>
            </a:rPr>
            <a:t>共済証紙</a:t>
          </a:r>
          <a:r>
            <a:rPr lang="ja-JP" altLang="en-US" sz="950" u="none" kern="100">
              <a:solidFill>
                <a:srgbClr val="FF0000"/>
              </a:solidFill>
              <a:effectLst/>
              <a:ea typeface="ＭＳ Ｐゴシック" panose="020B0600070205080204" pitchFamily="50" charset="-128"/>
              <a:cs typeface="Times New Roman" panose="02020603050405020304" pitchFamily="18" charset="0"/>
            </a:rPr>
            <a:t>または退職金ポイント購入の</a:t>
          </a:r>
          <a:r>
            <a:rPr lang="ja-JP" sz="950" u="none" kern="100">
              <a:solidFill>
                <a:srgbClr val="FF0000"/>
              </a:solidFill>
              <a:effectLst/>
              <a:ea typeface="ＭＳ Ｐゴシック" panose="020B0600070205080204" pitchFamily="50" charset="-128"/>
              <a:cs typeface="Times New Roman" panose="02020603050405020304" pitchFamily="18" charset="0"/>
            </a:rPr>
            <a:t>参考値</a:t>
          </a:r>
          <a:endParaRPr lang="ja-JP" sz="950" u="none" kern="100">
            <a:effectLst/>
            <a:ea typeface="游明朝" panose="02020400000000000000" pitchFamily="18"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950" u="none" kern="100">
              <a:solidFill>
                <a:srgbClr val="FF0000"/>
              </a:solidFill>
              <a:effectLst/>
              <a:ea typeface="ＭＳ Ｐゴシック" panose="020B0600070205080204" pitchFamily="50" charset="-128"/>
              <a:cs typeface="Times New Roman" panose="02020603050405020304" pitchFamily="18" charset="0"/>
            </a:rPr>
            <a:t>【A】</a:t>
          </a:r>
          <a:r>
            <a:rPr lang="ja-JP" sz="950" u="none" kern="100">
              <a:solidFill>
                <a:srgbClr val="FF0000"/>
              </a:solidFill>
              <a:effectLst/>
              <a:ea typeface="ＭＳ Ｐゴシック" panose="020B0600070205080204" pitchFamily="50" charset="-128"/>
              <a:cs typeface="Times New Roman" panose="02020603050405020304" pitchFamily="18" charset="0"/>
            </a:rPr>
            <a:t>÷</a:t>
          </a:r>
          <a:r>
            <a:rPr lang="en-US" sz="950" u="none" kern="100">
              <a:solidFill>
                <a:srgbClr val="FF0000"/>
              </a:solidFill>
              <a:effectLst/>
              <a:ea typeface="游明朝" panose="02020400000000000000" pitchFamily="18" charset="-128"/>
              <a:cs typeface="Times New Roman" panose="02020603050405020304" pitchFamily="18" charset="0"/>
            </a:rPr>
            <a:t>320</a:t>
          </a:r>
          <a:r>
            <a:rPr lang="ja-JP" sz="950" u="none" kern="100">
              <a:solidFill>
                <a:srgbClr val="FF0000"/>
              </a:solidFill>
              <a:effectLst/>
              <a:ea typeface="ＭＳ Ｐゴシック" panose="020B0600070205080204" pitchFamily="50" charset="-128"/>
              <a:cs typeface="Times New Roman" panose="02020603050405020304" pitchFamily="18" charset="0"/>
            </a:rPr>
            <a:t>（</a:t>
          </a:r>
          <a:r>
            <a:rPr lang="ja-JP" altLang="en-US" sz="950" u="none" kern="100">
              <a:solidFill>
                <a:srgbClr val="FF0000"/>
              </a:solidFill>
              <a:effectLst/>
              <a:ea typeface="ＭＳ Ｐゴシック" panose="020B0600070205080204" pitchFamily="50" charset="-128"/>
              <a:cs typeface="Times New Roman" panose="02020603050405020304" pitchFamily="18" charset="0"/>
            </a:rPr>
            <a:t>掛金日額</a:t>
          </a:r>
          <a:r>
            <a:rPr lang="ja-JP" sz="950" u="none" kern="100">
              <a:solidFill>
                <a:srgbClr val="FF0000"/>
              </a:solidFill>
              <a:effectLst/>
              <a:ea typeface="ＭＳ Ｐゴシック" panose="020B0600070205080204" pitchFamily="50" charset="-128"/>
              <a:cs typeface="Times New Roman" panose="02020603050405020304" pitchFamily="18" charset="0"/>
            </a:rPr>
            <a:t>）＝</a:t>
          </a:r>
          <a:r>
            <a:rPr lang="en-US" altLang="ja-JP" sz="950" u="none" kern="100">
              <a:solidFill>
                <a:srgbClr val="FF0000"/>
              </a:solidFill>
              <a:effectLst/>
              <a:ea typeface="ＭＳ Ｐゴシック" panose="020B0600070205080204" pitchFamily="50" charset="-128"/>
              <a:cs typeface="Times New Roman" panose="02020603050405020304" pitchFamily="18" charset="0"/>
            </a:rPr>
            <a:t>【B】</a:t>
          </a:r>
          <a:r>
            <a:rPr lang="ja-JP" altLang="en-US" sz="950" u="none" kern="100">
              <a:solidFill>
                <a:srgbClr val="FF0000"/>
              </a:solidFill>
              <a:effectLst/>
              <a:ea typeface="ＭＳ Ｐゴシック" panose="020B0600070205080204" pitchFamily="50" charset="-128"/>
              <a:cs typeface="Times New Roman" panose="02020603050405020304" pitchFamily="18" charset="0"/>
            </a:rPr>
            <a:t>共済</a:t>
          </a:r>
          <a:r>
            <a:rPr lang="ja-JP" sz="950" u="none" kern="100">
              <a:solidFill>
                <a:srgbClr val="FF0000"/>
              </a:solidFill>
              <a:effectLst/>
              <a:ea typeface="ＭＳ Ｐゴシック" panose="020B0600070205080204" pitchFamily="50" charset="-128"/>
              <a:cs typeface="Times New Roman" panose="02020603050405020304" pitchFamily="18" charset="0"/>
            </a:rPr>
            <a:t>証紙</a:t>
          </a:r>
          <a:r>
            <a:rPr lang="ja-JP" altLang="en-US" sz="950" u="none" kern="100">
              <a:solidFill>
                <a:srgbClr val="FF0000"/>
              </a:solidFill>
              <a:effectLst/>
              <a:ea typeface="ＭＳ Ｐゴシック" panose="020B0600070205080204" pitchFamily="50" charset="-128"/>
              <a:cs typeface="Times New Roman" panose="02020603050405020304" pitchFamily="18" charset="0"/>
            </a:rPr>
            <a:t>・退職金ポイント必要数（日分）（</a:t>
          </a:r>
          <a:r>
            <a:rPr lang="en-US" altLang="ja-JP" sz="950" kern="100">
              <a:solidFill>
                <a:srgbClr val="FF0000"/>
              </a:solidFill>
              <a:effectLst/>
              <a:ea typeface="ＭＳ Ｐゴシック" panose="020B0600070205080204" pitchFamily="50" charset="-128"/>
              <a:cs typeface="Times New Roman" panose="02020603050405020304" pitchFamily="18" charset="0"/>
            </a:rPr>
            <a:t>※</a:t>
          </a:r>
          <a:r>
            <a:rPr lang="ja-JP" sz="950" kern="100">
              <a:solidFill>
                <a:srgbClr val="FF0000"/>
              </a:solidFill>
              <a:effectLst/>
              <a:ea typeface="ＭＳ Ｐゴシック" panose="020B0600070205080204" pitchFamily="50" charset="-128"/>
              <a:cs typeface="Times New Roman" panose="02020603050405020304" pitchFamily="18" charset="0"/>
            </a:rPr>
            <a:t>小数点以下切り上げ）</a:t>
          </a:r>
          <a:endParaRPr lang="en-US" altLang="ja-JP" sz="950" kern="100">
            <a:solidFill>
              <a:schemeClr val="lt1"/>
            </a:solidFill>
            <a:effectLst/>
            <a:ea typeface="游明朝" panose="02020400000000000000" pitchFamily="18"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950" kern="100">
              <a:solidFill>
                <a:srgbClr val="FF0000"/>
              </a:solidFill>
              <a:effectLst/>
              <a:ea typeface="ＭＳ Ｐゴシック" panose="020B0600070205080204" pitchFamily="50" charset="-128"/>
              <a:cs typeface="Times New Roman" panose="02020603050405020304" pitchFamily="18" charset="0"/>
            </a:rPr>
            <a:t>【B】</a:t>
          </a:r>
          <a:r>
            <a:rPr lang="ja-JP" sz="950" kern="100">
              <a:solidFill>
                <a:srgbClr val="FF0000"/>
              </a:solidFill>
              <a:effectLst/>
              <a:ea typeface="ＭＳ Ｐゴシック" panose="020B0600070205080204" pitchFamily="50" charset="-128"/>
              <a:cs typeface="Times New Roman" panose="02020603050405020304" pitchFamily="18" charset="0"/>
            </a:rPr>
            <a:t>×</a:t>
          </a:r>
          <a:r>
            <a:rPr lang="en-US" sz="950" kern="100">
              <a:solidFill>
                <a:srgbClr val="FF0000"/>
              </a:solidFill>
              <a:effectLst/>
              <a:ea typeface="游明朝" panose="02020400000000000000" pitchFamily="18" charset="-128"/>
              <a:cs typeface="Times New Roman" panose="02020603050405020304" pitchFamily="18" charset="0"/>
            </a:rPr>
            <a:t>320</a:t>
          </a:r>
          <a:r>
            <a:rPr lang="ja-JP" sz="950" kern="100">
              <a:solidFill>
                <a:srgbClr val="FF0000"/>
              </a:solidFill>
              <a:effectLst/>
              <a:ea typeface="ＭＳ Ｐゴシック" panose="020B0600070205080204" pitchFamily="50" charset="-128"/>
              <a:cs typeface="Times New Roman" panose="02020603050405020304" pitchFamily="18" charset="0"/>
            </a:rPr>
            <a:t>（</a:t>
          </a:r>
          <a:r>
            <a:rPr lang="ja-JP" altLang="en-US" sz="950" kern="100">
              <a:solidFill>
                <a:srgbClr val="FF0000"/>
              </a:solidFill>
              <a:effectLst/>
              <a:ea typeface="ＭＳ Ｐゴシック" panose="020B0600070205080204" pitchFamily="50" charset="-128"/>
              <a:cs typeface="Times New Roman" panose="02020603050405020304" pitchFamily="18" charset="0"/>
            </a:rPr>
            <a:t>掛金日額</a:t>
          </a:r>
          <a:r>
            <a:rPr lang="ja-JP" sz="950" kern="100">
              <a:solidFill>
                <a:srgbClr val="FF0000"/>
              </a:solidFill>
              <a:effectLst/>
              <a:ea typeface="ＭＳ Ｐゴシック" panose="020B0600070205080204" pitchFamily="50" charset="-128"/>
              <a:cs typeface="Times New Roman" panose="02020603050405020304" pitchFamily="18" charset="0"/>
            </a:rPr>
            <a:t>）＝</a:t>
          </a:r>
          <a:r>
            <a:rPr lang="ja-JP" altLang="en-US" sz="950" u="sng" kern="100">
              <a:solidFill>
                <a:srgbClr val="FF0000"/>
              </a:solidFill>
              <a:effectLst/>
              <a:ea typeface="ＭＳ Ｐゴシック" panose="020B0600070205080204" pitchFamily="50" charset="-128"/>
              <a:cs typeface="Times New Roman" panose="02020603050405020304" pitchFamily="18" charset="0"/>
            </a:rPr>
            <a:t>共済</a:t>
          </a:r>
          <a:r>
            <a:rPr lang="ja-JP" sz="950" u="sng" kern="100">
              <a:solidFill>
                <a:srgbClr val="FF0000"/>
              </a:solidFill>
              <a:effectLst/>
              <a:ea typeface="ＭＳ Ｐゴシック" panose="020B0600070205080204" pitchFamily="50" charset="-128"/>
              <a:cs typeface="Times New Roman" panose="02020603050405020304" pitchFamily="18" charset="0"/>
            </a:rPr>
            <a:t>証紙</a:t>
          </a:r>
          <a:r>
            <a:rPr lang="ja-JP" altLang="en-US" sz="950" u="sng" kern="100">
              <a:solidFill>
                <a:srgbClr val="FF0000"/>
              </a:solidFill>
              <a:effectLst/>
              <a:ea typeface="ＭＳ Ｐゴシック" panose="020B0600070205080204" pitchFamily="50" charset="-128"/>
              <a:cs typeface="Times New Roman" panose="02020603050405020304" pitchFamily="18" charset="0"/>
            </a:rPr>
            <a:t>・退職金ポイント</a:t>
          </a:r>
          <a:r>
            <a:rPr lang="ja-JP" sz="950" u="sng" kern="100">
              <a:solidFill>
                <a:srgbClr val="FF0000"/>
              </a:solidFill>
              <a:effectLst/>
              <a:ea typeface="ＭＳ Ｐゴシック" panose="020B0600070205080204" pitchFamily="50" charset="-128"/>
              <a:cs typeface="Times New Roman" panose="02020603050405020304" pitchFamily="18" charset="0"/>
            </a:rPr>
            <a:t>購入額</a:t>
          </a:r>
          <a:r>
            <a:rPr lang="ja-JP" sz="950" kern="100">
              <a:solidFill>
                <a:srgbClr val="FF0000"/>
              </a:solidFill>
              <a:effectLst/>
              <a:ea typeface="ＭＳ Ｐゴシック" panose="020B0600070205080204" pitchFamily="50" charset="-128"/>
              <a:cs typeface="Times New Roman" panose="02020603050405020304" pitchFamily="18" charset="0"/>
            </a:rPr>
            <a:t>となります。</a:t>
          </a:r>
          <a:endParaRPr kumimoji="1" lang="en-US" altLang="ja-JP" sz="950">
            <a:solidFill>
              <a:srgbClr val="FF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50">
              <a:solidFill>
                <a:srgbClr val="FF0000"/>
              </a:solidFill>
              <a:effectLst/>
              <a:latin typeface="+mn-ea"/>
              <a:ea typeface="+mn-ea"/>
              <a:cs typeface="+mn-cs"/>
            </a:rPr>
            <a:t>※</a:t>
          </a:r>
          <a:r>
            <a:rPr kumimoji="1" lang="ja-JP" altLang="ja-JP" sz="950">
              <a:solidFill>
                <a:srgbClr val="FF0000"/>
              </a:solidFill>
              <a:effectLst/>
              <a:latin typeface="+mn-ea"/>
              <a:ea typeface="+mn-ea"/>
              <a:cs typeface="+mn-cs"/>
            </a:rPr>
            <a:t>退職金ポイントは</a:t>
          </a:r>
          <a:r>
            <a:rPr kumimoji="1" lang="en-US" altLang="ja-JP" sz="950">
              <a:solidFill>
                <a:srgbClr val="FF0000"/>
              </a:solidFill>
              <a:effectLst/>
              <a:latin typeface="+mn-ea"/>
              <a:ea typeface="+mn-ea"/>
              <a:cs typeface="+mn-cs"/>
            </a:rPr>
            <a:t>1</a:t>
          </a:r>
          <a:r>
            <a:rPr kumimoji="1" lang="ja-JP" altLang="ja-JP" sz="950">
              <a:solidFill>
                <a:srgbClr val="FF0000"/>
              </a:solidFill>
              <a:effectLst/>
              <a:latin typeface="+mn-ea"/>
              <a:ea typeface="+mn-ea"/>
              <a:cs typeface="+mn-cs"/>
            </a:rPr>
            <a:t>ポイント</a:t>
          </a:r>
          <a:r>
            <a:rPr kumimoji="1" lang="en-US" altLang="ja-JP" sz="950">
              <a:solidFill>
                <a:srgbClr val="FF0000"/>
              </a:solidFill>
              <a:effectLst/>
              <a:latin typeface="+mn-ea"/>
              <a:ea typeface="+mn-ea"/>
              <a:cs typeface="+mn-cs"/>
            </a:rPr>
            <a:t>1</a:t>
          </a:r>
          <a:r>
            <a:rPr kumimoji="1" lang="ja-JP" altLang="ja-JP" sz="950">
              <a:solidFill>
                <a:srgbClr val="FF0000"/>
              </a:solidFill>
              <a:effectLst/>
              <a:latin typeface="+mn-ea"/>
              <a:ea typeface="+mn-ea"/>
              <a:cs typeface="+mn-cs"/>
            </a:rPr>
            <a:t>円とし、</a:t>
          </a:r>
          <a:r>
            <a:rPr kumimoji="1" lang="en-US" altLang="ja-JP" sz="950">
              <a:solidFill>
                <a:srgbClr val="FF0000"/>
              </a:solidFill>
              <a:effectLst/>
              <a:latin typeface="+mn-ea"/>
              <a:ea typeface="+mn-ea"/>
              <a:cs typeface="+mn-cs"/>
            </a:rPr>
            <a:t>10</a:t>
          </a:r>
          <a:r>
            <a:rPr kumimoji="1" lang="ja-JP" altLang="ja-JP" sz="950">
              <a:solidFill>
                <a:srgbClr val="FF0000"/>
              </a:solidFill>
              <a:effectLst/>
              <a:latin typeface="+mn-ea"/>
              <a:ea typeface="+mn-ea"/>
              <a:cs typeface="+mn-cs"/>
            </a:rPr>
            <a:t>円単位で購入ができ</a:t>
          </a:r>
          <a:r>
            <a:rPr kumimoji="1" lang="ja-JP" altLang="en-US" sz="950">
              <a:solidFill>
                <a:srgbClr val="FF0000"/>
              </a:solidFill>
              <a:effectLst/>
              <a:latin typeface="+mn-ea"/>
              <a:ea typeface="+mn-ea"/>
              <a:cs typeface="+mn-cs"/>
            </a:rPr>
            <a:t>ますが、</a:t>
          </a:r>
          <a:r>
            <a:rPr kumimoji="1" lang="ja-JP" altLang="ja-JP" sz="950">
              <a:solidFill>
                <a:srgbClr val="FF0000"/>
              </a:solidFill>
              <a:effectLst/>
              <a:latin typeface="+mn-ea"/>
              <a:ea typeface="+mn-ea"/>
              <a:cs typeface="+mn-cs"/>
            </a:rPr>
            <a:t>最低購入額は</a:t>
          </a:r>
          <a:r>
            <a:rPr kumimoji="1" lang="en-US" altLang="ja-JP" sz="950">
              <a:solidFill>
                <a:srgbClr val="FF0000"/>
              </a:solidFill>
              <a:effectLst/>
              <a:latin typeface="+mn-ea"/>
              <a:ea typeface="+mn-ea"/>
              <a:cs typeface="+mn-cs"/>
            </a:rPr>
            <a:t>3,000</a:t>
          </a:r>
          <a:r>
            <a:rPr kumimoji="1" lang="ja-JP" altLang="ja-JP" sz="950">
              <a:solidFill>
                <a:srgbClr val="FF0000"/>
              </a:solidFill>
              <a:effectLst/>
              <a:latin typeface="+mn-ea"/>
              <a:ea typeface="+mn-ea"/>
              <a:cs typeface="+mn-cs"/>
            </a:rPr>
            <a:t>円から</a:t>
          </a:r>
          <a:r>
            <a:rPr kumimoji="1" lang="ja-JP" altLang="en-US" sz="950">
              <a:solidFill>
                <a:srgbClr val="FF0000"/>
              </a:solidFill>
              <a:effectLst/>
              <a:latin typeface="+mn-ea"/>
              <a:ea typeface="+mn-ea"/>
              <a:cs typeface="+mn-cs"/>
            </a:rPr>
            <a:t>と</a:t>
          </a:r>
          <a:r>
            <a:rPr kumimoji="1" lang="ja-JP" altLang="ja-JP" sz="950">
              <a:solidFill>
                <a:srgbClr val="FF0000"/>
              </a:solidFill>
              <a:effectLst/>
              <a:latin typeface="+mn-ea"/>
              <a:ea typeface="+mn-ea"/>
              <a:cs typeface="+mn-cs"/>
            </a:rPr>
            <a:t>なり</a:t>
          </a:r>
          <a:r>
            <a:rPr kumimoji="1" lang="ja-JP" altLang="en-US" sz="950">
              <a:solidFill>
                <a:srgbClr val="FF0000"/>
              </a:solidFill>
              <a:effectLst/>
              <a:latin typeface="+mn-ea"/>
              <a:ea typeface="+mn-ea"/>
              <a:cs typeface="+mn-cs"/>
            </a:rPr>
            <a:t>ます。</a:t>
          </a:r>
          <a:endParaRPr kumimoji="1" lang="en-US" altLang="ja-JP" sz="950">
            <a:solidFill>
              <a:srgbClr val="FF0000"/>
            </a:solidFill>
            <a:effectLst/>
            <a:latin typeface="+mn-ea"/>
            <a:ea typeface="+mn-ea"/>
            <a:cs typeface="+mn-cs"/>
          </a:endParaRPr>
        </a:p>
      </xdr:txBody>
    </xdr:sp>
    <xdr:clientData/>
  </xdr:twoCellAnchor>
  <xdr:twoCellAnchor>
    <xdr:from>
      <xdr:col>7</xdr:col>
      <xdr:colOff>801686</xdr:colOff>
      <xdr:row>8</xdr:row>
      <xdr:rowOff>222250</xdr:rowOff>
    </xdr:from>
    <xdr:to>
      <xdr:col>14</xdr:col>
      <xdr:colOff>261934</xdr:colOff>
      <xdr:row>11</xdr:row>
      <xdr:rowOff>95249</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5611811" y="1809750"/>
          <a:ext cx="6183311" cy="888999"/>
        </a:xfrm>
        <a:prstGeom prst="wedgeRoundRectCallout">
          <a:avLst>
            <a:gd name="adj1" fmla="val 37396"/>
            <a:gd name="adj2" fmla="val -18609"/>
            <a:gd name="adj3" fmla="val 16667"/>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endParaRPr kumimoji="1" lang="en-US" altLang="ja-JP" sz="1200">
            <a:solidFill>
              <a:srgbClr val="002060"/>
            </a:solidFill>
            <a:latin typeface="HGP創英角ﾎﾟｯﾌﾟ体" pitchFamily="50" charset="-128"/>
            <a:ea typeface="ＤＨＰ平成ゴシックW5" pitchFamily="2"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rtlCol="0" anchor="ctr"/>
      <a:lstStyle>
        <a:defPPr algn="l">
          <a:defRPr kumimoji="1" sz="1050">
            <a:ea typeface="ＤＦ平成ゴシック体W5" pitchFamily="1" charset="-128"/>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R30"/>
  <sheetViews>
    <sheetView showGridLines="0" tabSelected="1" topLeftCell="B1" zoomScale="120" zoomScaleNormal="120" workbookViewId="0">
      <selection activeCell="H12" sqref="H12"/>
    </sheetView>
  </sheetViews>
  <sheetFormatPr defaultRowHeight="13.5" x14ac:dyDescent="0.15"/>
  <cols>
    <col min="1" max="1" width="4.625" hidden="1" customWidth="1"/>
    <col min="3" max="3" width="2.5" customWidth="1"/>
    <col min="4" max="4" width="13.875" bestFit="1" customWidth="1"/>
    <col min="5" max="14" width="12.625" customWidth="1"/>
    <col min="15" max="15" width="8.5" customWidth="1"/>
    <col min="16" max="16" width="4.625" customWidth="1"/>
    <col min="17" max="18" width="9" hidden="1" customWidth="1"/>
  </cols>
  <sheetData>
    <row r="7" spans="1:18" ht="16.5" customHeight="1" thickBot="1" x14ac:dyDescent="0.2">
      <c r="E7" s="29" t="s">
        <v>22</v>
      </c>
      <c r="Q7" s="33" t="s">
        <v>30</v>
      </c>
    </row>
    <row r="8" spans="1:18" ht="39.75" customHeight="1" thickTop="1" thickBot="1" x14ac:dyDescent="0.2">
      <c r="B8" s="63" t="s">
        <v>19</v>
      </c>
      <c r="C8" s="64"/>
      <c r="D8" s="65"/>
      <c r="E8" s="26"/>
      <c r="F8" t="s">
        <v>13</v>
      </c>
      <c r="I8" s="81" t="s">
        <v>35</v>
      </c>
      <c r="J8" s="81"/>
      <c r="K8" s="81"/>
      <c r="L8" s="80">
        <f>ROUNDUP($Q$8/320,0)</f>
        <v>0</v>
      </c>
      <c r="M8" s="80"/>
      <c r="N8" s="80"/>
      <c r="O8" s="48" t="s">
        <v>34</v>
      </c>
      <c r="Q8" s="59">
        <f>($E$8*$B$29/1000)*$E$10/70</f>
        <v>0</v>
      </c>
      <c r="R8" s="60"/>
    </row>
    <row r="9" spans="1:18" ht="39.75" customHeight="1" thickTop="1" thickBot="1" x14ac:dyDescent="0.2">
      <c r="B9" s="74" t="s">
        <v>20</v>
      </c>
      <c r="C9" s="75"/>
      <c r="D9" s="76"/>
      <c r="E9" s="28"/>
      <c r="H9" s="11"/>
      <c r="I9" s="81" t="s">
        <v>36</v>
      </c>
      <c r="J9" s="81"/>
      <c r="K9" s="81"/>
      <c r="L9" s="80">
        <f>L8*320</f>
        <v>0</v>
      </c>
      <c r="M9" s="80"/>
      <c r="N9" s="80"/>
      <c r="O9" s="38" t="s">
        <v>13</v>
      </c>
    </row>
    <row r="10" spans="1:18" ht="39.75" customHeight="1" thickTop="1" thickBot="1" x14ac:dyDescent="0.2">
      <c r="B10" s="71" t="s">
        <v>21</v>
      </c>
      <c r="C10" s="72"/>
      <c r="D10" s="73"/>
      <c r="E10" s="26"/>
      <c r="F10" t="s">
        <v>14</v>
      </c>
      <c r="H10" s="11"/>
      <c r="I10" s="21"/>
      <c r="J10" s="47"/>
      <c r="K10" s="22"/>
      <c r="L10" s="22"/>
      <c r="M10" s="10"/>
    </row>
    <row r="11" spans="1:18" ht="39" hidden="1" customHeight="1" thickTop="1" thickBot="1" x14ac:dyDescent="0.2">
      <c r="A11" s="77" t="s">
        <v>15</v>
      </c>
      <c r="B11" s="78"/>
      <c r="C11" s="78"/>
      <c r="D11" s="79"/>
      <c r="E11" s="27">
        <f>MAX(E30:I30)</f>
        <v>1</v>
      </c>
    </row>
    <row r="12" spans="1:18" ht="53.25" customHeight="1" x14ac:dyDescent="0.15">
      <c r="A12" s="34"/>
      <c r="B12" s="34"/>
      <c r="C12" s="34"/>
      <c r="D12" s="34"/>
      <c r="E12" s="35"/>
    </row>
    <row r="13" spans="1:18" ht="30.75" x14ac:dyDescent="0.15">
      <c r="A13" s="61" t="s">
        <v>16</v>
      </c>
      <c r="B13" s="62"/>
      <c r="C13" s="62"/>
      <c r="D13" s="30" t="s">
        <v>12</v>
      </c>
      <c r="E13" s="13">
        <v>1</v>
      </c>
      <c r="F13" s="13">
        <v>2</v>
      </c>
      <c r="G13" s="13">
        <v>3</v>
      </c>
      <c r="H13" s="13">
        <v>4</v>
      </c>
      <c r="I13" s="13">
        <v>5</v>
      </c>
      <c r="J13" s="13">
        <v>6</v>
      </c>
      <c r="K13" s="13">
        <v>7</v>
      </c>
      <c r="L13" s="13">
        <v>8</v>
      </c>
      <c r="M13" s="13">
        <v>9</v>
      </c>
      <c r="N13" s="13">
        <v>10</v>
      </c>
      <c r="O13" s="43"/>
    </row>
    <row r="14" spans="1:18" ht="22.5" customHeight="1" x14ac:dyDescent="0.15">
      <c r="A14" s="61"/>
      <c r="B14" s="24"/>
      <c r="C14" s="1"/>
      <c r="D14" s="4" t="s">
        <v>12</v>
      </c>
      <c r="E14" s="66" t="s">
        <v>0</v>
      </c>
      <c r="F14" s="67"/>
      <c r="G14" s="67"/>
      <c r="H14" s="67"/>
      <c r="I14" s="67"/>
      <c r="J14" s="68"/>
      <c r="K14" s="69" t="s">
        <v>5</v>
      </c>
      <c r="L14" s="70"/>
      <c r="M14" s="50" t="s">
        <v>6</v>
      </c>
      <c r="N14" s="51"/>
      <c r="O14" s="44"/>
    </row>
    <row r="15" spans="1:18" ht="24.75" customHeight="1" x14ac:dyDescent="0.15">
      <c r="A15" s="61"/>
      <c r="B15" s="25" t="s">
        <v>11</v>
      </c>
      <c r="C15" s="2"/>
      <c r="D15" s="3"/>
      <c r="E15" s="15" t="s">
        <v>1</v>
      </c>
      <c r="F15" s="15" t="s" ph="1">
        <v>18</v>
      </c>
      <c r="G15" s="15" t="s" ph="1">
        <v>17</v>
      </c>
      <c r="H15" s="15" t="s" ph="1">
        <v>2</v>
      </c>
      <c r="I15" s="15" t="s" ph="1">
        <v>3</v>
      </c>
      <c r="J15" s="16" t="s">
        <v>4</v>
      </c>
      <c r="K15" s="17" t="s">
        <v>7</v>
      </c>
      <c r="L15" s="18" t="s">
        <v>8</v>
      </c>
      <c r="M15" s="19" t="s">
        <v>9</v>
      </c>
      <c r="N15" s="20" t="s">
        <v>10</v>
      </c>
      <c r="O15" s="45"/>
    </row>
    <row r="16" spans="1:18" ht="33" customHeight="1" x14ac:dyDescent="0.15">
      <c r="A16" s="14">
        <v>1</v>
      </c>
      <c r="B16" s="52" t="s">
        <v>24</v>
      </c>
      <c r="C16" s="53"/>
      <c r="D16" s="54"/>
      <c r="E16" s="5">
        <v>3.5</v>
      </c>
      <c r="F16" s="5">
        <v>3.5</v>
      </c>
      <c r="G16" s="5">
        <v>4.5</v>
      </c>
      <c r="H16" s="5">
        <v>4.0999999999999996</v>
      </c>
      <c r="I16" s="5">
        <v>3.7</v>
      </c>
      <c r="J16" s="6">
        <v>4.0999999999999996</v>
      </c>
      <c r="K16" s="7">
        <v>4.8</v>
      </c>
      <c r="L16" s="8">
        <v>3.2</v>
      </c>
      <c r="M16" s="9">
        <v>2.9</v>
      </c>
      <c r="N16" s="5">
        <v>2.2000000000000002</v>
      </c>
      <c r="O16" s="46"/>
    </row>
    <row r="17" spans="1:15" ht="33" customHeight="1" x14ac:dyDescent="0.15">
      <c r="A17" s="14">
        <v>2</v>
      </c>
      <c r="B17" s="52" t="s">
        <v>27</v>
      </c>
      <c r="C17" s="53"/>
      <c r="D17" s="54"/>
      <c r="E17" s="5">
        <v>3.3</v>
      </c>
      <c r="F17" s="5">
        <v>3.2</v>
      </c>
      <c r="G17" s="5">
        <v>3.6</v>
      </c>
      <c r="H17" s="5">
        <v>3.8</v>
      </c>
      <c r="I17" s="5">
        <v>2.8</v>
      </c>
      <c r="J17" s="6">
        <v>3.6</v>
      </c>
      <c r="K17" s="7">
        <v>2.9</v>
      </c>
      <c r="L17" s="8">
        <v>3</v>
      </c>
      <c r="M17" s="9">
        <v>2.1</v>
      </c>
      <c r="N17" s="5">
        <v>1.7</v>
      </c>
      <c r="O17" s="41"/>
    </row>
    <row r="18" spans="1:15" ht="33" customHeight="1" x14ac:dyDescent="0.15">
      <c r="A18" s="14">
        <v>3</v>
      </c>
      <c r="B18" s="52" t="s">
        <v>26</v>
      </c>
      <c r="C18" s="53"/>
      <c r="D18" s="54"/>
      <c r="E18" s="5">
        <v>2.9</v>
      </c>
      <c r="F18" s="5">
        <v>2.8</v>
      </c>
      <c r="G18" s="5">
        <v>2.8</v>
      </c>
      <c r="H18" s="5">
        <v>3.1</v>
      </c>
      <c r="I18" s="5">
        <v>2.7</v>
      </c>
      <c r="J18" s="6">
        <v>3.1</v>
      </c>
      <c r="K18" s="7">
        <v>2.7</v>
      </c>
      <c r="L18" s="8">
        <v>2.5</v>
      </c>
      <c r="M18" s="9">
        <v>1.8</v>
      </c>
      <c r="N18" s="5">
        <v>1.4</v>
      </c>
      <c r="O18" s="41"/>
    </row>
    <row r="19" spans="1:15" ht="33" customHeight="1" x14ac:dyDescent="0.15">
      <c r="A19" s="14">
        <v>4</v>
      </c>
      <c r="B19" s="52" t="s">
        <v>25</v>
      </c>
      <c r="C19" s="53"/>
      <c r="D19" s="54"/>
      <c r="E19" s="5">
        <v>2.2999999999999998</v>
      </c>
      <c r="F19" s="5">
        <v>2.1</v>
      </c>
      <c r="G19" s="5">
        <v>2.1</v>
      </c>
      <c r="H19" s="5">
        <v>2.5</v>
      </c>
      <c r="I19" s="5">
        <v>1.9</v>
      </c>
      <c r="J19" s="6">
        <v>2.2999999999999998</v>
      </c>
      <c r="K19" s="7">
        <v>2.2000000000000002</v>
      </c>
      <c r="L19" s="8">
        <v>2.1</v>
      </c>
      <c r="M19" s="9">
        <v>1.4</v>
      </c>
      <c r="N19" s="5">
        <v>1.1000000000000001</v>
      </c>
      <c r="O19" s="41"/>
    </row>
    <row r="20" spans="1:15" ht="33" customHeight="1" x14ac:dyDescent="0.15">
      <c r="A20" s="14">
        <v>5</v>
      </c>
      <c r="B20" s="55" t="s">
        <v>23</v>
      </c>
      <c r="C20" s="56"/>
      <c r="D20" s="57"/>
      <c r="E20" s="5">
        <v>1.7</v>
      </c>
      <c r="F20" s="5">
        <v>1.6</v>
      </c>
      <c r="G20" s="5">
        <v>1.9</v>
      </c>
      <c r="H20" s="5">
        <v>1.8</v>
      </c>
      <c r="I20" s="5">
        <v>1.7</v>
      </c>
      <c r="J20" s="6">
        <v>1.8</v>
      </c>
      <c r="K20" s="7">
        <v>2</v>
      </c>
      <c r="L20" s="8">
        <v>1.8</v>
      </c>
      <c r="M20" s="9">
        <v>1.1000000000000001</v>
      </c>
      <c r="N20" s="5">
        <v>1.1000000000000001</v>
      </c>
      <c r="O20" s="41"/>
    </row>
    <row r="21" spans="1:15" ht="9.9499999999999993" customHeight="1" x14ac:dyDescent="0.15">
      <c r="B21" s="32"/>
      <c r="C21" s="32"/>
      <c r="D21" s="32"/>
      <c r="E21" s="32"/>
      <c r="F21" s="32"/>
      <c r="G21" s="32"/>
      <c r="H21" s="32"/>
      <c r="I21" s="32"/>
      <c r="J21" s="32"/>
      <c r="K21" s="32"/>
      <c r="L21" s="32"/>
      <c r="M21" s="32"/>
      <c r="N21" s="32"/>
      <c r="O21" s="32"/>
    </row>
    <row r="22" spans="1:15" s="36" customFormat="1" ht="18.75" customHeight="1" x14ac:dyDescent="0.15">
      <c r="B22" s="58" t="s">
        <v>32</v>
      </c>
      <c r="C22" s="58"/>
      <c r="D22" s="58"/>
      <c r="E22" s="58"/>
      <c r="F22" s="58"/>
      <c r="G22" s="58"/>
      <c r="H22" s="58"/>
      <c r="I22" s="58"/>
      <c r="J22" s="58"/>
      <c r="K22" s="58"/>
      <c r="L22" s="58"/>
      <c r="M22" s="58"/>
      <c r="N22" s="58"/>
      <c r="O22" s="40"/>
    </row>
    <row r="23" spans="1:15" s="37" customFormat="1" ht="18.75" customHeight="1" x14ac:dyDescent="0.15">
      <c r="B23" s="58" t="s">
        <v>31</v>
      </c>
      <c r="C23" s="58"/>
      <c r="D23" s="58"/>
      <c r="E23" s="58"/>
      <c r="F23" s="58"/>
      <c r="G23" s="58"/>
      <c r="H23" s="58"/>
      <c r="I23" s="58"/>
      <c r="J23" s="58"/>
      <c r="K23" s="58"/>
      <c r="L23" s="58"/>
      <c r="M23" s="58"/>
      <c r="N23" s="58"/>
      <c r="O23" s="40"/>
    </row>
    <row r="24" spans="1:15" s="36" customFormat="1" ht="18.75" customHeight="1" x14ac:dyDescent="0.15">
      <c r="B24" s="58" t="s">
        <v>28</v>
      </c>
      <c r="C24" s="58"/>
      <c r="D24" s="58"/>
      <c r="E24" s="58"/>
      <c r="F24" s="58"/>
      <c r="G24" s="58"/>
      <c r="H24" s="58"/>
      <c r="I24" s="58"/>
      <c r="J24" s="58"/>
      <c r="K24" s="58"/>
      <c r="L24" s="58"/>
      <c r="M24" s="58"/>
      <c r="N24" s="58"/>
      <c r="O24" s="40"/>
    </row>
    <row r="25" spans="1:15" s="36" customFormat="1" ht="18.75" customHeight="1" x14ac:dyDescent="0.15">
      <c r="B25" s="58" t="s">
        <v>33</v>
      </c>
      <c r="C25" s="58"/>
      <c r="D25" s="58"/>
      <c r="E25" s="58"/>
      <c r="F25" s="58"/>
      <c r="G25" s="58"/>
      <c r="H25" s="58"/>
      <c r="I25" s="58"/>
      <c r="J25" s="58"/>
      <c r="K25" s="58"/>
      <c r="L25" s="58"/>
      <c r="M25" s="58"/>
      <c r="N25" s="58"/>
      <c r="O25" s="40"/>
    </row>
    <row r="26" spans="1:15" s="36" customFormat="1" ht="18.75" customHeight="1" x14ac:dyDescent="0.15">
      <c r="B26" s="58" t="s">
        <v>29</v>
      </c>
      <c r="C26" s="58"/>
      <c r="D26" s="58"/>
      <c r="E26" s="58"/>
      <c r="F26" s="58"/>
      <c r="G26" s="58"/>
      <c r="H26" s="58"/>
      <c r="I26" s="58"/>
      <c r="J26" s="58"/>
      <c r="K26" s="58"/>
      <c r="L26" s="58"/>
      <c r="M26" s="58"/>
      <c r="N26" s="58"/>
      <c r="O26" s="40"/>
    </row>
    <row r="27" spans="1:15" ht="13.5" customHeight="1" x14ac:dyDescent="0.15">
      <c r="B27" s="49"/>
      <c r="C27" s="49"/>
      <c r="D27" s="49"/>
      <c r="E27" s="49"/>
      <c r="F27" s="49"/>
      <c r="G27" s="49"/>
      <c r="H27" s="49"/>
      <c r="I27" s="49"/>
      <c r="J27" s="49"/>
      <c r="K27" s="49"/>
      <c r="L27" s="49"/>
      <c r="M27" s="49"/>
      <c r="N27" s="49"/>
      <c r="O27" s="39"/>
    </row>
    <row r="28" spans="1:15" x14ac:dyDescent="0.15">
      <c r="B28" s="31"/>
      <c r="C28" s="31"/>
      <c r="D28" s="31"/>
      <c r="E28" s="31"/>
      <c r="F28" s="31"/>
      <c r="G28" s="31"/>
      <c r="H28" s="31"/>
      <c r="I28" s="31"/>
      <c r="J28" s="31"/>
      <c r="K28" s="31"/>
      <c r="L28" s="31"/>
      <c r="M28" s="31"/>
      <c r="N28" s="31"/>
      <c r="O28" s="39"/>
    </row>
    <row r="29" spans="1:15" s="11" customFormat="1" hidden="1" x14ac:dyDescent="0.15">
      <c r="B29" s="12">
        <f>MAX(E29:N29)</f>
        <v>0</v>
      </c>
      <c r="E29" s="12" t="str">
        <f>IF($E9=1,VLOOKUP($E$11,金額区分別購入率,5),"×")</f>
        <v>×</v>
      </c>
      <c r="F29" s="12" t="str">
        <f>IF($E9=2,VLOOKUP($E$11,金額区分別購入率,6),"×")</f>
        <v>×</v>
      </c>
      <c r="G29" s="12" t="str">
        <f>IF($E9=3,VLOOKUP($E$11,金額区分別購入率,7),"×")</f>
        <v>×</v>
      </c>
      <c r="H29" s="12" t="str">
        <f>IF($E9=4,VLOOKUP($E$11,金額区分別購入率,8),"×")</f>
        <v>×</v>
      </c>
      <c r="I29" s="12" t="str">
        <f>IF($E9=5,VLOOKUP($E$11,金額区分別購入率,9),"×")</f>
        <v>×</v>
      </c>
      <c r="J29" s="12" t="str">
        <f>IF($E9=6,VLOOKUP($E$11,金額区分別購入率,10),"×")</f>
        <v>×</v>
      </c>
      <c r="K29" s="12" t="str">
        <f>IF($E9=7,VLOOKUP($E$11,金額区分別購入率,11),"×")</f>
        <v>×</v>
      </c>
      <c r="L29" s="12" t="str">
        <f>IF($E9=8,VLOOKUP($E$11,金額区分別購入率,12),"×")</f>
        <v>×</v>
      </c>
      <c r="M29" s="12" t="str">
        <f>IF($E9=9,VLOOKUP($E$11,金額区分別購入率,13),"×")</f>
        <v>×</v>
      </c>
      <c r="N29" s="12" t="str">
        <f>IF($E9=10,VLOOKUP($E$11,金額区分別購入率,14),"×")</f>
        <v>×</v>
      </c>
      <c r="O29" s="42"/>
    </row>
    <row r="30" spans="1:15" hidden="1" x14ac:dyDescent="0.15">
      <c r="B30" s="23">
        <f>MAX(E30:I30)</f>
        <v>1</v>
      </c>
      <c r="E30" s="23">
        <f>IF(E8&lt;10000000,1,"×")</f>
        <v>1</v>
      </c>
      <c r="F30" s="23" t="str">
        <f>IF(AND(E8&gt;=10000000,E8&lt;50000000),2,"×")</f>
        <v>×</v>
      </c>
      <c r="G30" s="23" t="str">
        <f>IF(AND(E8&gt;=50000000,E8&lt;100000000),3,"×")</f>
        <v>×</v>
      </c>
      <c r="H30" s="23" t="str">
        <f>IF(AND(E8&gt;=100000000,E8&lt;500000000),4,"×")</f>
        <v>×</v>
      </c>
      <c r="I30" s="23" t="str">
        <f>IF(E8&gt;=500000000,5,"×")</f>
        <v>×</v>
      </c>
    </row>
  </sheetData>
  <sheetProtection algorithmName="SHA-512" hashValue="xi2XoRzEoOn1fDD5CUIMD+qUJMSysJug6rU4qP14OOYNhUFpbuJvAJXSfvgKGJCbsGz3xqtWM//58uLRumv2mA==" saltValue="l1hWpNXMdQ2ATBJ1HC6UPg==" spinCount="100000" sheet="1" insertColumns="0" insertRows="0" deleteColumns="0" deleteRows="0"/>
  <mergeCells count="25">
    <mergeCell ref="Q8:R8"/>
    <mergeCell ref="A13:A15"/>
    <mergeCell ref="B13:C13"/>
    <mergeCell ref="B8:D8"/>
    <mergeCell ref="E14:J14"/>
    <mergeCell ref="K14:L14"/>
    <mergeCell ref="B10:D10"/>
    <mergeCell ref="B9:D9"/>
    <mergeCell ref="A11:D11"/>
    <mergeCell ref="L8:N8"/>
    <mergeCell ref="L9:N9"/>
    <mergeCell ref="I8:K8"/>
    <mergeCell ref="I9:K9"/>
    <mergeCell ref="B27:N27"/>
    <mergeCell ref="M14:N14"/>
    <mergeCell ref="B16:D16"/>
    <mergeCell ref="B17:D17"/>
    <mergeCell ref="B18:D18"/>
    <mergeCell ref="B19:D19"/>
    <mergeCell ref="B20:D20"/>
    <mergeCell ref="B22:N22"/>
    <mergeCell ref="B23:N23"/>
    <mergeCell ref="B26:N26"/>
    <mergeCell ref="B24:N24"/>
    <mergeCell ref="B25:N25"/>
  </mergeCells>
  <phoneticPr fontId="2"/>
  <conditionalFormatting sqref="E16">
    <cfRule type="cellIs" dxfId="41" priority="42" operator="equal">
      <formula>$E$29</formula>
    </cfRule>
  </conditionalFormatting>
  <conditionalFormatting sqref="E17">
    <cfRule type="cellIs" dxfId="40" priority="41" operator="equal">
      <formula>$E$29</formula>
    </cfRule>
  </conditionalFormatting>
  <conditionalFormatting sqref="E18">
    <cfRule type="cellIs" dxfId="39" priority="40" operator="equal">
      <formula>$E$29</formula>
    </cfRule>
  </conditionalFormatting>
  <conditionalFormatting sqref="E19">
    <cfRule type="cellIs" dxfId="38" priority="39" operator="equal">
      <formula>$E$29</formula>
    </cfRule>
  </conditionalFormatting>
  <conditionalFormatting sqref="E20">
    <cfRule type="cellIs" dxfId="37" priority="38" operator="equal">
      <formula>$E$29</formula>
    </cfRule>
  </conditionalFormatting>
  <conditionalFormatting sqref="F16">
    <cfRule type="cellIs" dxfId="36" priority="37" operator="equal">
      <formula>$F$29</formula>
    </cfRule>
  </conditionalFormatting>
  <conditionalFormatting sqref="F17">
    <cfRule type="cellIs" dxfId="35" priority="36" operator="equal">
      <formula>$F$29</formula>
    </cfRule>
  </conditionalFormatting>
  <conditionalFormatting sqref="F18">
    <cfRule type="cellIs" dxfId="34" priority="35" operator="equal">
      <formula>$F$29</formula>
    </cfRule>
  </conditionalFormatting>
  <conditionalFormatting sqref="F19">
    <cfRule type="cellIs" dxfId="33" priority="34" operator="equal">
      <formula>$F$29</formula>
    </cfRule>
  </conditionalFormatting>
  <conditionalFormatting sqref="F20">
    <cfRule type="cellIs" dxfId="32" priority="33" operator="equal">
      <formula>$F$29</formula>
    </cfRule>
  </conditionalFormatting>
  <conditionalFormatting sqref="G16">
    <cfRule type="cellIs" dxfId="31" priority="32" operator="equal">
      <formula>$G$29</formula>
    </cfRule>
  </conditionalFormatting>
  <conditionalFormatting sqref="G17">
    <cfRule type="cellIs" dxfId="30" priority="31" operator="equal">
      <formula>$G$29</formula>
    </cfRule>
  </conditionalFormatting>
  <conditionalFormatting sqref="G18">
    <cfRule type="cellIs" dxfId="29" priority="30" operator="equal">
      <formula>$G$29</formula>
    </cfRule>
  </conditionalFormatting>
  <conditionalFormatting sqref="G19">
    <cfRule type="cellIs" dxfId="28" priority="29" operator="equal">
      <formula>$G$29</formula>
    </cfRule>
  </conditionalFormatting>
  <conditionalFormatting sqref="G20">
    <cfRule type="cellIs" dxfId="27" priority="28" operator="equal">
      <formula>$G$29</formula>
    </cfRule>
  </conditionalFormatting>
  <conditionalFormatting sqref="H16">
    <cfRule type="cellIs" dxfId="26" priority="27" operator="equal">
      <formula>$H$29</formula>
    </cfRule>
  </conditionalFormatting>
  <conditionalFormatting sqref="H17">
    <cfRule type="cellIs" dxfId="25" priority="26" operator="equal">
      <formula>$H$29</formula>
    </cfRule>
  </conditionalFormatting>
  <conditionalFormatting sqref="H18">
    <cfRule type="cellIs" dxfId="24" priority="25" operator="equal">
      <formula>$H$29</formula>
    </cfRule>
  </conditionalFormatting>
  <conditionalFormatting sqref="H19">
    <cfRule type="cellIs" dxfId="23" priority="24" operator="equal">
      <formula>$H$29</formula>
    </cfRule>
  </conditionalFormatting>
  <conditionalFormatting sqref="H20">
    <cfRule type="cellIs" dxfId="22" priority="23" operator="equal">
      <formula>$H$29</formula>
    </cfRule>
  </conditionalFormatting>
  <conditionalFormatting sqref="I16">
    <cfRule type="cellIs" dxfId="21" priority="22" operator="equal">
      <formula>$I$29</formula>
    </cfRule>
  </conditionalFormatting>
  <conditionalFormatting sqref="I17">
    <cfRule type="cellIs" dxfId="20" priority="21" operator="equal">
      <formula>$I$29</formula>
    </cfRule>
  </conditionalFormatting>
  <conditionalFormatting sqref="I18">
    <cfRule type="cellIs" dxfId="19" priority="20" operator="equal">
      <formula>$I$29</formula>
    </cfRule>
  </conditionalFormatting>
  <conditionalFormatting sqref="I19">
    <cfRule type="cellIs" dxfId="18" priority="19" operator="equal">
      <formula>$I$29</formula>
    </cfRule>
  </conditionalFormatting>
  <conditionalFormatting sqref="I20">
    <cfRule type="cellIs" dxfId="17" priority="18" operator="equal">
      <formula>$I$29</formula>
    </cfRule>
  </conditionalFormatting>
  <conditionalFormatting sqref="J16">
    <cfRule type="cellIs" dxfId="16" priority="17" operator="equal">
      <formula>$J$29</formula>
    </cfRule>
  </conditionalFormatting>
  <conditionalFormatting sqref="J17">
    <cfRule type="cellIs" dxfId="15" priority="16" operator="equal">
      <formula>$J$29</formula>
    </cfRule>
  </conditionalFormatting>
  <conditionalFormatting sqref="J18">
    <cfRule type="cellIs" dxfId="14" priority="15" operator="equal">
      <formula>$J$29</formula>
    </cfRule>
  </conditionalFormatting>
  <conditionalFormatting sqref="J19">
    <cfRule type="cellIs" dxfId="13" priority="14" operator="equal">
      <formula>$J$29</formula>
    </cfRule>
  </conditionalFormatting>
  <conditionalFormatting sqref="J20">
    <cfRule type="cellIs" dxfId="12" priority="13" operator="equal">
      <formula>$J$29</formula>
    </cfRule>
  </conditionalFormatting>
  <conditionalFormatting sqref="K16">
    <cfRule type="cellIs" dxfId="11" priority="12" operator="equal">
      <formula>$K$29</formula>
    </cfRule>
  </conditionalFormatting>
  <conditionalFormatting sqref="K17">
    <cfRule type="cellIs" dxfId="10" priority="11" operator="equal">
      <formula>$K$29</formula>
    </cfRule>
  </conditionalFormatting>
  <conditionalFormatting sqref="K18">
    <cfRule type="cellIs" dxfId="9" priority="10" operator="equal">
      <formula>$K$29</formula>
    </cfRule>
  </conditionalFormatting>
  <conditionalFormatting sqref="K19">
    <cfRule type="cellIs" dxfId="8" priority="9" operator="equal">
      <formula>$K$29</formula>
    </cfRule>
  </conditionalFormatting>
  <conditionalFormatting sqref="K20">
    <cfRule type="cellIs" dxfId="7" priority="8" operator="equal">
      <formula>$K$29</formula>
    </cfRule>
  </conditionalFormatting>
  <conditionalFormatting sqref="L16">
    <cfRule type="cellIs" dxfId="6" priority="7" operator="equal">
      <formula>$L$29</formula>
    </cfRule>
  </conditionalFormatting>
  <conditionalFormatting sqref="L17">
    <cfRule type="cellIs" dxfId="5" priority="6" operator="equal">
      <formula>$L$29</formula>
    </cfRule>
  </conditionalFormatting>
  <conditionalFormatting sqref="L18">
    <cfRule type="cellIs" dxfId="4" priority="5" operator="equal">
      <formula>$L$29</formula>
    </cfRule>
  </conditionalFormatting>
  <conditionalFormatting sqref="L19">
    <cfRule type="cellIs" dxfId="3" priority="4" operator="equal">
      <formula>$L$29</formula>
    </cfRule>
  </conditionalFormatting>
  <conditionalFormatting sqref="L20">
    <cfRule type="cellIs" dxfId="2" priority="3" operator="equal">
      <formula>$L$29</formula>
    </cfRule>
  </conditionalFormatting>
  <conditionalFormatting sqref="M16:M20">
    <cfRule type="cellIs" dxfId="1" priority="2" operator="equal">
      <formula>$M$29</formula>
    </cfRule>
  </conditionalFormatting>
  <conditionalFormatting sqref="N16:O20">
    <cfRule type="cellIs" dxfId="0" priority="1" operator="equal">
      <formula>$N$29</formula>
    </cfRule>
  </conditionalFormatting>
  <dataValidations count="1">
    <dataValidation type="list" allowBlank="1" showInputMessage="1" showErrorMessage="1" sqref="E9" xr:uid="{00000000-0002-0000-0000-000000000000}">
      <formula1>$E$13:$N$13</formula1>
    </dataValidation>
  </dataValidations>
  <pageMargins left="0.31496062992125984" right="0.31496062992125984" top="0.74803149606299213" bottom="0.74803149606299213" header="0.31496062992125984" footer="0.31496062992125984"/>
  <pageSetup paperSize="9" scale="86" orientation="landscape" r:id="rId1"/>
  <colBreaks count="1" manualBreakCount="1">
    <brk id="15" min="1" max="2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9"/>
  <sheetViews>
    <sheetView zoomScale="130" zoomScaleNormal="130" workbookViewId="0">
      <selection activeCell="C2" sqref="C2"/>
    </sheetView>
  </sheetViews>
  <sheetFormatPr defaultRowHeight="13.5" x14ac:dyDescent="0.15"/>
  <cols>
    <col min="1" max="1" width="14.5" customWidth="1"/>
    <col min="2" max="2" width="2.75" style="82" customWidth="1"/>
    <col min="3" max="3" width="69.125" customWidth="1"/>
  </cols>
  <sheetData>
    <row r="1" spans="1:3" ht="30.75" customHeight="1" x14ac:dyDescent="0.15">
      <c r="A1" s="84" t="s">
        <v>105</v>
      </c>
      <c r="B1" s="83"/>
      <c r="C1" s="83"/>
    </row>
    <row r="2" spans="1:3" ht="18.75" customHeight="1" x14ac:dyDescent="0.15">
      <c r="C2" t="s">
        <v>106</v>
      </c>
    </row>
    <row r="3" spans="1:3" ht="27.75" customHeight="1" x14ac:dyDescent="0.15">
      <c r="A3" s="38" t="s">
        <v>112</v>
      </c>
    </row>
    <row r="4" spans="1:3" ht="30" customHeight="1" x14ac:dyDescent="0.15">
      <c r="A4" s="92" t="s">
        <v>37</v>
      </c>
      <c r="B4" s="93" t="s">
        <v>38</v>
      </c>
      <c r="C4" s="94"/>
    </row>
    <row r="5" spans="1:3" ht="20.100000000000001" customHeight="1" x14ac:dyDescent="0.15">
      <c r="A5" s="95" t="s">
        <v>107</v>
      </c>
      <c r="B5" s="88" t="s">
        <v>110</v>
      </c>
      <c r="C5" s="87" t="s">
        <v>39</v>
      </c>
    </row>
    <row r="6" spans="1:3" ht="20.100000000000001" customHeight="1" x14ac:dyDescent="0.15">
      <c r="A6" s="96"/>
      <c r="B6" s="89"/>
      <c r="C6" s="3" t="s">
        <v>40</v>
      </c>
    </row>
    <row r="7" spans="1:3" ht="20.100000000000001" customHeight="1" x14ac:dyDescent="0.15">
      <c r="A7" s="97" t="s">
        <v>108</v>
      </c>
      <c r="B7" s="88" t="s">
        <v>110</v>
      </c>
      <c r="C7" s="87" t="s">
        <v>41</v>
      </c>
    </row>
    <row r="8" spans="1:3" ht="20.100000000000001" customHeight="1" x14ac:dyDescent="0.15">
      <c r="A8" s="96"/>
      <c r="B8" s="89"/>
      <c r="C8" s="3" t="s">
        <v>42</v>
      </c>
    </row>
    <row r="9" spans="1:3" ht="20.100000000000001" customHeight="1" x14ac:dyDescent="0.15">
      <c r="A9" s="98" t="s">
        <v>98</v>
      </c>
      <c r="B9" s="88" t="s">
        <v>110</v>
      </c>
      <c r="C9" s="87" t="s">
        <v>43</v>
      </c>
    </row>
    <row r="10" spans="1:3" ht="20.100000000000001" customHeight="1" x14ac:dyDescent="0.15">
      <c r="A10" s="95" t="s">
        <v>109</v>
      </c>
      <c r="B10" s="90"/>
      <c r="C10" s="91" t="s">
        <v>44</v>
      </c>
    </row>
    <row r="11" spans="1:3" ht="20.100000000000001" customHeight="1" x14ac:dyDescent="0.15">
      <c r="A11" s="96"/>
      <c r="B11" s="89"/>
      <c r="C11" s="3" t="s">
        <v>45</v>
      </c>
    </row>
    <row r="12" spans="1:3" ht="20.100000000000001" customHeight="1" x14ac:dyDescent="0.15">
      <c r="A12" s="98" t="s">
        <v>99</v>
      </c>
      <c r="B12" s="88" t="s">
        <v>110</v>
      </c>
      <c r="C12" s="87" t="s">
        <v>46</v>
      </c>
    </row>
    <row r="13" spans="1:3" ht="20.100000000000001" customHeight="1" x14ac:dyDescent="0.15">
      <c r="A13" s="95" t="s">
        <v>111</v>
      </c>
      <c r="B13" s="90"/>
      <c r="C13" s="91" t="s">
        <v>47</v>
      </c>
    </row>
    <row r="14" spans="1:3" ht="20.100000000000001" customHeight="1" x14ac:dyDescent="0.15">
      <c r="A14" s="95"/>
      <c r="B14" s="90" t="s">
        <v>110</v>
      </c>
      <c r="C14" s="91" t="s">
        <v>48</v>
      </c>
    </row>
    <row r="15" spans="1:3" ht="20.100000000000001" customHeight="1" x14ac:dyDescent="0.15">
      <c r="A15" s="96"/>
      <c r="B15" s="89"/>
      <c r="C15" s="3" t="s">
        <v>49</v>
      </c>
    </row>
    <row r="16" spans="1:3" ht="20.100000000000001" customHeight="1" x14ac:dyDescent="0.15">
      <c r="A16" s="99" t="s">
        <v>101</v>
      </c>
      <c r="B16" s="88" t="s">
        <v>110</v>
      </c>
      <c r="C16" s="87" t="s">
        <v>50</v>
      </c>
    </row>
    <row r="17" spans="1:3" ht="20.100000000000001" customHeight="1" x14ac:dyDescent="0.15">
      <c r="A17" s="95" t="s">
        <v>100</v>
      </c>
      <c r="B17" s="90"/>
      <c r="C17" s="91" t="s">
        <v>51</v>
      </c>
    </row>
    <row r="18" spans="1:3" ht="20.100000000000001" customHeight="1" x14ac:dyDescent="0.15">
      <c r="A18" s="95"/>
      <c r="B18" s="90" t="s">
        <v>110</v>
      </c>
      <c r="C18" s="91" t="s">
        <v>52</v>
      </c>
    </row>
    <row r="19" spans="1:3" ht="20.100000000000001" customHeight="1" x14ac:dyDescent="0.15">
      <c r="A19" s="95"/>
      <c r="B19" s="90"/>
      <c r="C19" s="91" t="s">
        <v>53</v>
      </c>
    </row>
    <row r="20" spans="1:3" ht="20.100000000000001" customHeight="1" x14ac:dyDescent="0.15">
      <c r="A20" s="96"/>
      <c r="B20" s="89"/>
      <c r="C20" s="3" t="s">
        <v>54</v>
      </c>
    </row>
    <row r="21" spans="1:3" ht="20.100000000000001" customHeight="1" x14ac:dyDescent="0.15">
      <c r="A21" s="100" t="s">
        <v>102</v>
      </c>
      <c r="B21" s="88"/>
      <c r="C21" s="87" t="s">
        <v>55</v>
      </c>
    </row>
    <row r="22" spans="1:3" ht="20.100000000000001" customHeight="1" x14ac:dyDescent="0.15">
      <c r="A22" s="85"/>
      <c r="B22" s="90"/>
      <c r="C22" s="91" t="s">
        <v>56</v>
      </c>
    </row>
    <row r="23" spans="1:3" ht="20.100000000000001" customHeight="1" x14ac:dyDescent="0.15">
      <c r="A23" s="85"/>
      <c r="B23" s="90" t="s">
        <v>110</v>
      </c>
      <c r="C23" s="91" t="s">
        <v>57</v>
      </c>
    </row>
    <row r="24" spans="1:3" ht="20.100000000000001" customHeight="1" x14ac:dyDescent="0.15">
      <c r="A24" s="85"/>
      <c r="B24" s="90" t="s">
        <v>110</v>
      </c>
      <c r="C24" s="91" t="s">
        <v>58</v>
      </c>
    </row>
    <row r="25" spans="1:3" ht="20.100000000000001" customHeight="1" x14ac:dyDescent="0.15">
      <c r="A25" s="85"/>
      <c r="B25" s="90" t="s">
        <v>110</v>
      </c>
      <c r="C25" s="91" t="s">
        <v>59</v>
      </c>
    </row>
    <row r="26" spans="1:3" ht="20.100000000000001" customHeight="1" x14ac:dyDescent="0.15">
      <c r="A26" s="85"/>
      <c r="B26" s="90" t="s">
        <v>110</v>
      </c>
      <c r="C26" s="91" t="s">
        <v>60</v>
      </c>
    </row>
    <row r="27" spans="1:3" ht="20.100000000000001" customHeight="1" x14ac:dyDescent="0.15">
      <c r="A27" s="85"/>
      <c r="B27" s="90" t="s">
        <v>110</v>
      </c>
      <c r="C27" s="91" t="s">
        <v>61</v>
      </c>
    </row>
    <row r="28" spans="1:3" ht="20.100000000000001" customHeight="1" x14ac:dyDescent="0.15">
      <c r="A28" s="85"/>
      <c r="B28" s="90"/>
      <c r="C28" s="91" t="s">
        <v>62</v>
      </c>
    </row>
    <row r="29" spans="1:3" ht="20.100000000000001" customHeight="1" x14ac:dyDescent="0.15">
      <c r="A29" s="85"/>
      <c r="B29" s="90" t="s">
        <v>110</v>
      </c>
      <c r="C29" s="91" t="s">
        <v>63</v>
      </c>
    </row>
    <row r="30" spans="1:3" ht="20.100000000000001" customHeight="1" x14ac:dyDescent="0.15">
      <c r="A30" s="85"/>
      <c r="B30" s="90" t="s">
        <v>110</v>
      </c>
      <c r="C30" s="91" t="s">
        <v>64</v>
      </c>
    </row>
    <row r="31" spans="1:3" ht="20.100000000000001" customHeight="1" x14ac:dyDescent="0.15">
      <c r="A31" s="85"/>
      <c r="B31" s="90" t="s">
        <v>110</v>
      </c>
      <c r="C31" s="91" t="s">
        <v>65</v>
      </c>
    </row>
    <row r="32" spans="1:3" ht="20.100000000000001" customHeight="1" x14ac:dyDescent="0.15">
      <c r="A32" s="85"/>
      <c r="B32" s="90" t="s">
        <v>110</v>
      </c>
      <c r="C32" s="91" t="s">
        <v>75</v>
      </c>
    </row>
    <row r="33" spans="1:3" ht="20.100000000000001" customHeight="1" x14ac:dyDescent="0.15">
      <c r="A33" s="85"/>
      <c r="B33" s="90"/>
      <c r="C33" s="91" t="s">
        <v>66</v>
      </c>
    </row>
    <row r="34" spans="1:3" ht="20.100000000000001" customHeight="1" x14ac:dyDescent="0.15">
      <c r="A34" s="85"/>
      <c r="B34" s="90" t="s">
        <v>110</v>
      </c>
      <c r="C34" s="91" t="s">
        <v>67</v>
      </c>
    </row>
    <row r="35" spans="1:3" ht="20.100000000000001" customHeight="1" x14ac:dyDescent="0.15">
      <c r="A35" s="85"/>
      <c r="B35" s="90"/>
      <c r="C35" s="91" t="s">
        <v>68</v>
      </c>
    </row>
    <row r="36" spans="1:3" ht="20.100000000000001" customHeight="1" x14ac:dyDescent="0.15">
      <c r="A36" s="85"/>
      <c r="B36" s="90" t="s">
        <v>110</v>
      </c>
      <c r="C36" s="91" t="s">
        <v>69</v>
      </c>
    </row>
    <row r="37" spans="1:3" ht="20.100000000000001" customHeight="1" x14ac:dyDescent="0.15">
      <c r="A37" s="85"/>
      <c r="B37" s="90" t="s">
        <v>110</v>
      </c>
      <c r="C37" s="91" t="s">
        <v>70</v>
      </c>
    </row>
    <row r="38" spans="1:3" ht="20.100000000000001" customHeight="1" x14ac:dyDescent="0.15">
      <c r="A38" s="85"/>
      <c r="B38" s="90" t="s">
        <v>110</v>
      </c>
      <c r="C38" s="91" t="s">
        <v>71</v>
      </c>
    </row>
    <row r="39" spans="1:3" ht="20.100000000000001" customHeight="1" x14ac:dyDescent="0.15">
      <c r="A39" s="86"/>
      <c r="B39" s="89" t="s">
        <v>110</v>
      </c>
      <c r="C39" s="3" t="s">
        <v>72</v>
      </c>
    </row>
    <row r="40" spans="1:3" ht="20.100000000000001" customHeight="1" x14ac:dyDescent="0.15">
      <c r="A40" s="38" t="s">
        <v>113</v>
      </c>
    </row>
    <row r="41" spans="1:3" ht="31.5" customHeight="1" x14ac:dyDescent="0.15">
      <c r="A41" s="92" t="s">
        <v>37</v>
      </c>
      <c r="B41" s="93" t="s">
        <v>38</v>
      </c>
      <c r="C41" s="94"/>
    </row>
    <row r="42" spans="1:3" ht="20.100000000000001" customHeight="1" x14ac:dyDescent="0.15">
      <c r="A42" s="100" t="s">
        <v>103</v>
      </c>
      <c r="B42" s="88" t="s">
        <v>110</v>
      </c>
      <c r="C42" s="87" t="s">
        <v>73</v>
      </c>
    </row>
    <row r="43" spans="1:3" ht="20.100000000000001" customHeight="1" x14ac:dyDescent="0.15">
      <c r="A43" s="102" t="s">
        <v>114</v>
      </c>
      <c r="B43" s="90"/>
      <c r="C43" s="91" t="s">
        <v>74</v>
      </c>
    </row>
    <row r="44" spans="1:3" ht="20.100000000000001" customHeight="1" x14ac:dyDescent="0.15">
      <c r="A44" s="103"/>
      <c r="B44" s="90"/>
      <c r="C44" s="91" t="s">
        <v>77</v>
      </c>
    </row>
    <row r="45" spans="1:3" ht="20.100000000000001" customHeight="1" x14ac:dyDescent="0.15">
      <c r="A45" s="103"/>
      <c r="B45" s="90"/>
      <c r="C45" s="91" t="s">
        <v>76</v>
      </c>
    </row>
    <row r="46" spans="1:3" ht="20.100000000000001" customHeight="1" x14ac:dyDescent="0.15">
      <c r="A46" s="103"/>
      <c r="B46" s="90" t="s">
        <v>110</v>
      </c>
      <c r="C46" s="91" t="s">
        <v>78</v>
      </c>
    </row>
    <row r="47" spans="1:3" ht="20.100000000000001" customHeight="1" x14ac:dyDescent="0.15">
      <c r="A47" s="104"/>
      <c r="B47" s="89"/>
      <c r="C47" s="3" t="s">
        <v>79</v>
      </c>
    </row>
    <row r="48" spans="1:3" ht="20.100000000000001" customHeight="1" x14ac:dyDescent="0.15">
      <c r="A48" s="100" t="s">
        <v>104</v>
      </c>
      <c r="B48" s="88" t="s">
        <v>110</v>
      </c>
      <c r="C48" s="87" t="s">
        <v>80</v>
      </c>
    </row>
    <row r="49" spans="1:3" ht="20.100000000000001" customHeight="1" x14ac:dyDescent="0.15">
      <c r="A49" s="102" t="s">
        <v>114</v>
      </c>
      <c r="B49" s="90"/>
      <c r="C49" s="91" t="s">
        <v>81</v>
      </c>
    </row>
    <row r="50" spans="1:3" ht="20.100000000000001" customHeight="1" x14ac:dyDescent="0.15">
      <c r="A50" s="85"/>
      <c r="B50" s="90"/>
      <c r="C50" s="91" t="s">
        <v>82</v>
      </c>
    </row>
    <row r="51" spans="1:3" ht="20.100000000000001" customHeight="1" x14ac:dyDescent="0.15">
      <c r="A51" s="85"/>
      <c r="B51" s="90"/>
      <c r="C51" s="91" t="s">
        <v>83</v>
      </c>
    </row>
    <row r="52" spans="1:3" ht="20.100000000000001" customHeight="1" x14ac:dyDescent="0.15">
      <c r="A52" s="85"/>
      <c r="B52" s="90" t="s">
        <v>110</v>
      </c>
      <c r="C52" s="91" t="s">
        <v>84</v>
      </c>
    </row>
    <row r="53" spans="1:3" ht="20.100000000000001" customHeight="1" x14ac:dyDescent="0.15">
      <c r="A53" s="86"/>
      <c r="B53" s="89" t="s">
        <v>110</v>
      </c>
      <c r="C53" s="3" t="s">
        <v>85</v>
      </c>
    </row>
    <row r="54" spans="1:3" ht="20.100000000000001" customHeight="1" x14ac:dyDescent="0.15"/>
    <row r="55" spans="1:3" ht="20.100000000000001" customHeight="1" x14ac:dyDescent="0.15">
      <c r="A55" s="101" t="s">
        <v>115</v>
      </c>
    </row>
    <row r="56" spans="1:3" ht="28.5" customHeight="1" x14ac:dyDescent="0.15">
      <c r="A56" s="92" t="s">
        <v>37</v>
      </c>
      <c r="B56" s="93" t="s">
        <v>38</v>
      </c>
      <c r="C56" s="94"/>
    </row>
    <row r="57" spans="1:3" ht="20.100000000000001" customHeight="1" x14ac:dyDescent="0.15">
      <c r="A57" s="100" t="s">
        <v>96</v>
      </c>
      <c r="B57" s="88" t="s">
        <v>110</v>
      </c>
      <c r="C57" s="87" t="s">
        <v>86</v>
      </c>
    </row>
    <row r="58" spans="1:3" ht="20.100000000000001" customHeight="1" x14ac:dyDescent="0.15">
      <c r="A58" s="85"/>
      <c r="B58" s="90"/>
      <c r="C58" s="91" t="s">
        <v>87</v>
      </c>
    </row>
    <row r="59" spans="1:3" ht="20.100000000000001" customHeight="1" x14ac:dyDescent="0.15">
      <c r="A59" s="85"/>
      <c r="B59" s="90"/>
      <c r="C59" s="91" t="s">
        <v>88</v>
      </c>
    </row>
    <row r="60" spans="1:3" ht="20.100000000000001" customHeight="1" x14ac:dyDescent="0.15">
      <c r="A60" s="85"/>
      <c r="B60" s="90" t="s">
        <v>110</v>
      </c>
      <c r="C60" s="91" t="s">
        <v>89</v>
      </c>
    </row>
    <row r="61" spans="1:3" ht="20.100000000000001" customHeight="1" x14ac:dyDescent="0.15">
      <c r="A61" s="85"/>
      <c r="B61" s="90" t="s">
        <v>110</v>
      </c>
      <c r="C61" s="91" t="s">
        <v>90</v>
      </c>
    </row>
    <row r="62" spans="1:3" ht="20.100000000000001" customHeight="1" x14ac:dyDescent="0.15">
      <c r="A62" s="86"/>
      <c r="B62" s="89" t="s">
        <v>110</v>
      </c>
      <c r="C62" s="3" t="s">
        <v>44</v>
      </c>
    </row>
    <row r="63" spans="1:3" ht="20.100000000000001" customHeight="1" x14ac:dyDescent="0.15">
      <c r="A63" s="100" t="s">
        <v>97</v>
      </c>
      <c r="B63" s="88" t="s">
        <v>110</v>
      </c>
      <c r="C63" s="87" t="s">
        <v>116</v>
      </c>
    </row>
    <row r="64" spans="1:3" ht="20.100000000000001" customHeight="1" x14ac:dyDescent="0.15">
      <c r="A64" s="85"/>
      <c r="B64" s="90"/>
      <c r="C64" s="91" t="s">
        <v>91</v>
      </c>
    </row>
    <row r="65" spans="1:3" ht="20.100000000000001" customHeight="1" x14ac:dyDescent="0.15">
      <c r="A65" s="85"/>
      <c r="B65" s="90"/>
      <c r="C65" s="91" t="s">
        <v>92</v>
      </c>
    </row>
    <row r="66" spans="1:3" ht="20.100000000000001" customHeight="1" x14ac:dyDescent="0.15">
      <c r="A66" s="85"/>
      <c r="B66" s="90"/>
      <c r="C66" s="91" t="s">
        <v>93</v>
      </c>
    </row>
    <row r="67" spans="1:3" ht="20.100000000000001" customHeight="1" x14ac:dyDescent="0.15">
      <c r="A67" s="85"/>
      <c r="B67" s="90"/>
      <c r="C67" s="91" t="s">
        <v>94</v>
      </c>
    </row>
    <row r="68" spans="1:3" ht="20.100000000000001" customHeight="1" x14ac:dyDescent="0.15">
      <c r="A68" s="85"/>
      <c r="B68" s="90"/>
      <c r="C68" s="91" t="s">
        <v>95</v>
      </c>
    </row>
    <row r="69" spans="1:3" ht="20.100000000000001" customHeight="1" x14ac:dyDescent="0.15">
      <c r="A69" s="86"/>
      <c r="B69" s="89" t="s">
        <v>110</v>
      </c>
      <c r="C69" s="3" t="s">
        <v>44</v>
      </c>
    </row>
  </sheetData>
  <mergeCells count="9">
    <mergeCell ref="B41:C41"/>
    <mergeCell ref="B56:C56"/>
    <mergeCell ref="A5:A6"/>
    <mergeCell ref="A7:A8"/>
    <mergeCell ref="A10:A11"/>
    <mergeCell ref="A13:A15"/>
    <mergeCell ref="A17:A20"/>
    <mergeCell ref="A1:C1"/>
    <mergeCell ref="B4:C4"/>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購入率計算サポート</vt:lpstr>
      <vt:lpstr>工事種別分類表</vt:lpstr>
      <vt:lpstr>Sheet3</vt:lpstr>
      <vt:lpstr>購入率計算サポート!Print_Area</vt:lpstr>
      <vt:lpstr>金額区分別購入率</vt:lpstr>
      <vt:lpstr>区分１</vt:lpstr>
      <vt:lpstr>区分２</vt:lpstr>
      <vt:lpstr>区分３</vt:lpstr>
      <vt:lpstr>区分４</vt:lpstr>
      <vt:lpstr>区分５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（独）勤労者退職金共済機構</dc:creator>
  <cp:lastModifiedBy>PC06</cp:lastModifiedBy>
  <cp:lastPrinted>2021-09-16T10:20:26Z</cp:lastPrinted>
  <dcterms:created xsi:type="dcterms:W3CDTF">2010-10-29T04:48:24Z</dcterms:created>
  <dcterms:modified xsi:type="dcterms:W3CDTF">2022-03-03T04:57:25Z</dcterms:modified>
</cp:coreProperties>
</file>